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90" windowWidth="27690" windowHeight="12270"/>
  </bookViews>
  <sheets>
    <sheet name="Отчет" sheetId="1" r:id="rId1"/>
  </sheets>
  <definedNames>
    <definedName name="_xlnm.Print_Titles" localSheetId="0">Отчет!$3:$6</definedName>
  </definedNames>
  <calcPr calcId="145621"/>
</workbook>
</file>

<file path=xl/calcChain.xml><?xml version="1.0" encoding="utf-8"?>
<calcChain xmlns="http://schemas.openxmlformats.org/spreadsheetml/2006/main">
  <c r="G51" i="1" l="1"/>
  <c r="G47" i="1"/>
  <c r="G31" i="1"/>
  <c r="G21" i="1"/>
  <c r="G10" i="1"/>
  <c r="E89" i="1"/>
  <c r="F89" i="1"/>
  <c r="D89" i="1"/>
  <c r="E88" i="1"/>
  <c r="F88" i="1"/>
  <c r="G88" i="1" s="1"/>
  <c r="D88" i="1"/>
  <c r="E87" i="1"/>
  <c r="F87" i="1"/>
  <c r="G87" i="1" s="1"/>
  <c r="D87" i="1"/>
  <c r="E86" i="1"/>
  <c r="F86" i="1"/>
  <c r="D86" i="1"/>
  <c r="G28" i="1" l="1"/>
  <c r="G27" i="1"/>
  <c r="G20" i="1"/>
  <c r="E91" i="1" l="1"/>
  <c r="F91" i="1"/>
  <c r="E90" i="1"/>
  <c r="F90" i="1"/>
  <c r="E11" i="1"/>
  <c r="F11" i="1"/>
  <c r="D11" i="1"/>
  <c r="E22" i="1"/>
  <c r="F22" i="1"/>
  <c r="D22" i="1"/>
  <c r="E33" i="1"/>
  <c r="F33" i="1"/>
  <c r="D33" i="1"/>
  <c r="E38" i="1"/>
  <c r="F38" i="1"/>
  <c r="D38" i="1"/>
  <c r="E29" i="1"/>
  <c r="F29" i="1"/>
  <c r="D29" i="1"/>
  <c r="E50" i="1"/>
  <c r="F50" i="1"/>
  <c r="D50" i="1"/>
  <c r="E59" i="1"/>
  <c r="F59" i="1"/>
  <c r="D59" i="1"/>
  <c r="E85" i="1"/>
  <c r="F85" i="1"/>
  <c r="D85" i="1"/>
  <c r="E83" i="1"/>
  <c r="F83" i="1"/>
  <c r="D83" i="1"/>
  <c r="G80" i="1"/>
  <c r="E81" i="1"/>
  <c r="F81" i="1"/>
  <c r="D81" i="1"/>
  <c r="E62" i="1"/>
  <c r="F62" i="1"/>
  <c r="D62" i="1"/>
  <c r="M64" i="1"/>
  <c r="M65" i="1"/>
  <c r="M66" i="1"/>
  <c r="M27" i="1"/>
  <c r="M29" i="1"/>
  <c r="M28" i="1"/>
  <c r="G29" i="1" l="1"/>
  <c r="G62" i="1"/>
  <c r="G50" i="1"/>
  <c r="G22" i="1"/>
  <c r="G81" i="1"/>
  <c r="E92" i="1"/>
  <c r="F92" i="1"/>
  <c r="D91" i="1"/>
  <c r="D90" i="1"/>
  <c r="G86" i="1"/>
  <c r="G57" i="1"/>
  <c r="G84" i="1"/>
  <c r="G85" i="1"/>
  <c r="G36" i="1"/>
  <c r="G37" i="1"/>
  <c r="G35" i="1"/>
  <c r="G32" i="1"/>
  <c r="G9" i="1"/>
  <c r="D92" i="1" l="1"/>
  <c r="G61" i="1"/>
  <c r="M33" i="1"/>
  <c r="G83" i="1" l="1"/>
  <c r="G82" i="1"/>
  <c r="G59" i="1"/>
  <c r="G58" i="1"/>
  <c r="M79" i="1" l="1"/>
  <c r="M78" i="1"/>
  <c r="M75" i="1"/>
  <c r="M76" i="1"/>
  <c r="M77" i="1"/>
  <c r="M74" i="1"/>
  <c r="M73" i="1"/>
  <c r="M72" i="1"/>
  <c r="M70" i="1"/>
  <c r="M69" i="1"/>
  <c r="M68" i="1"/>
  <c r="M67" i="1"/>
  <c r="M63" i="1"/>
  <c r="M62" i="1"/>
  <c r="M61" i="1"/>
  <c r="M58" i="1"/>
  <c r="M59" i="1"/>
  <c r="M57" i="1"/>
  <c r="M40" i="1"/>
  <c r="M41" i="1"/>
  <c r="M42" i="1"/>
  <c r="M43" i="1"/>
  <c r="M44" i="1"/>
  <c r="M45" i="1"/>
  <c r="M46" i="1"/>
  <c r="M47" i="1"/>
  <c r="M48" i="1"/>
  <c r="M49" i="1"/>
  <c r="M50" i="1"/>
  <c r="M52" i="1"/>
  <c r="M54" i="1"/>
  <c r="G38" i="1"/>
  <c r="M26" i="1"/>
  <c r="M25" i="1"/>
  <c r="G33" i="1"/>
  <c r="G11" i="1"/>
  <c r="M23" i="1" l="1"/>
  <c r="M20" i="1"/>
  <c r="M16" i="1"/>
  <c r="M17" i="1"/>
  <c r="M14" i="1"/>
  <c r="M15" i="1"/>
  <c r="M13" i="1"/>
  <c r="M12" i="1"/>
  <c r="M10" i="1"/>
  <c r="M8" i="1"/>
  <c r="M9" i="1"/>
  <c r="G90" i="1" l="1"/>
  <c r="G91" i="1"/>
  <c r="G89" i="1"/>
  <c r="G92" i="1" l="1"/>
</calcChain>
</file>

<file path=xl/sharedStrings.xml><?xml version="1.0" encoding="utf-8"?>
<sst xmlns="http://schemas.openxmlformats.org/spreadsheetml/2006/main" count="256" uniqueCount="156">
  <si>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</si>
  <si>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</si>
  <si>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</si>
  <si>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</si>
  <si>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</si>
  <si>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</si>
  <si>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</si>
  <si>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>Наименование индикатора, единица измерения</t>
  </si>
  <si>
    <t xml:space="preserve">план на следующий год  </t>
  </si>
  <si>
    <t xml:space="preserve">процент выполнения </t>
  </si>
  <si>
    <t>Наименование подпрограммы (раздела, мероприятия)</t>
  </si>
  <si>
    <t>Примечания</t>
  </si>
  <si>
    <t>Источник финансирования (в том числе бюджет Российской Федерации, бюджет Республики Татарстан, местный бюджет, внебюджетные источники)</t>
  </si>
  <si>
    <t>Плановые объемы финансирования на отчетный год &lt;*&gt;, тыс. рублей</t>
  </si>
  <si>
    <t>Объемы финансирования на отчетный год, в соответствии с лимитами бюджетных обязательств и средствами из внебюджетных источников &lt;**&gt;, тыс. рублей</t>
  </si>
  <si>
    <t>Процент исполнения</t>
  </si>
  <si>
    <t>Исполнено с начала года &lt;***&gt;, тыс. рублей</t>
  </si>
  <si>
    <t>1</t>
  </si>
  <si>
    <t>1.1</t>
  </si>
  <si>
    <t>Подпрограмма - Обеспечение жильем молодых семей в Республике Татарстан на 2014 – 2020 годы</t>
  </si>
  <si>
    <t>Перечисление субсидий бюджетам муниципальных образований для оплаты выданных молодых семьям социальных выплат</t>
  </si>
  <si>
    <t>бюджет Российской Федерации</t>
  </si>
  <si>
    <t>бюджет Республики Татарстан</t>
  </si>
  <si>
    <t>Внебюджетные источники</t>
  </si>
  <si>
    <t>Всего</t>
  </si>
  <si>
    <t>Разработка проектов муниципальных  программ  по обеспечению жильем  молодых семей</t>
  </si>
  <si>
    <t>Организация учета молодых семей, участвующих в Подпрограмме</t>
  </si>
  <si>
    <t>Отбор уполномоченных организаций, предоставляющих  жилье экономического класса  для  молодых семей – участников Подпрограммы</t>
  </si>
  <si>
    <t xml:space="preserve">Отбор банков для участия в реализации Подпрограммы       </t>
  </si>
  <si>
    <t>Разработка методического  и программного обеспечения информационной системы, предназначенной для контроля реализации Подпрограммы и подготовки информационно-аналитических материалов</t>
  </si>
  <si>
    <t>Организация информационно-разъяснительной работы среди населения по освещению  целей и задач Подпрограммы</t>
  </si>
  <si>
    <t>Подпрограмма - Обеспечение жилыми помещениями детей-сирот и детей, оставшихся без попечения родителей, лиц из числа детей-сирот и детей, оставшихся  без попечения родителей, в Республике Татарстан на 2014 – 2016 годы</t>
  </si>
  <si>
    <t xml:space="preserve">Строительство жилья для детей-сирот на территории Республики Татарстан         </t>
  </si>
  <si>
    <t>1.2</t>
  </si>
  <si>
    <t>Подпрограмма - Реализация мероприятий «Республиканской адресной программы по переселению граждан из аварийного жилищного фонда» в 2014 – 2017 годах</t>
  </si>
  <si>
    <t xml:space="preserve">Приобретение у застройщиков жилых помещений в многоквартирных домах;
выплаты лицам, в чьей собственности находятся жилые помещения, входящие в аварийный жилищный фонд;
приобретение жилых помещений у лиц, не являющихся застройщиками для предоставления их гражданам, переселяемым из аварийного жилищного фонда
</t>
  </si>
  <si>
    <t>Подпрограмма - Реализация мероприятий «Региональной программы капитального ремонта общего имущества в многоквартирных домах, расположенных на территории Республики Татарстан» в 2014 – 2020 годах</t>
  </si>
  <si>
    <t>Ремонт или замена внутридомовых инженерных систем; ремонт или замена лифтового оборудования; ремонт крыш; ремонт подвальных помещений; утепление и ремонт фасадов; установка или замена коллективных приборов учета; ремонт фундаментов; ремонт подъездов.</t>
  </si>
  <si>
    <t>Подпрограмма - Реализация проектов комплексного освоения и развития территорий на 2014 – 2020 годы</t>
  </si>
  <si>
    <t>Работа по выявлению неэффективно используемых земельных участков, находящихся в федеральной собственности, проработка вопроса их дальнейшего использования</t>
  </si>
  <si>
    <t>Получение субсидий на реализацию программ развития жилищного строительства</t>
  </si>
  <si>
    <t xml:space="preserve">Проведение мероприятий по энергосбережению на объектах жилищного фонда </t>
  </si>
  <si>
    <t>Строительство, реконструкция и капитальный ремонт объектов: сети водоснабжения, водонапорные башни, артезианские скважины</t>
  </si>
  <si>
    <t>Подпрограмма - «Бюджетные инвестиции и капитальный ремонт социальной и инженерной инфраструктуры на 2015-2020 годы»</t>
  </si>
  <si>
    <t>Подпрограмма - Реализация государственной политики в сфере архитектуры, градостроительства, строительства, промышленности строительных материалов, жилищной сфере и коммунальном хозяйстве на 2014-2020 годы</t>
  </si>
  <si>
    <t>Общепрограммная деятельность Министерства строительства, архитектуры и жилищно-коммунального хозяйства Республики Татарстан в области архитектуры, градостроительства, гражданского и промышленного строительства, жилищно-коммунального хозяйства</t>
  </si>
  <si>
    <t>Обеспечение жильем многодетных семей, имеющих 5 и более детей, нуждающихся в улучшении жилищных условий</t>
  </si>
  <si>
    <t>Осуществление республиканского государственного жилищного надзора</t>
  </si>
  <si>
    <t>Другие мероприятия в области коммунального хозяйства</t>
  </si>
  <si>
    <t>Итого по программе Обеспечение качественным жильем и услугами жилищно-коммунального хозяйства населения Республики Татарстан на 2014-2020 годы</t>
  </si>
  <si>
    <t>2</t>
  </si>
  <si>
    <t>Формирование и ведение списка детей-сирот и детей, оставшихся без попечения     
 родителей, лиц из числа детей-сирот и детей, оставшихся без попечения родителей, которые подлежат обеспечению жилыми помещениями</t>
  </si>
  <si>
    <t>2.1</t>
  </si>
  <si>
    <t>2.2</t>
  </si>
  <si>
    <t>3</t>
  </si>
  <si>
    <t>3.1</t>
  </si>
  <si>
    <t>4</t>
  </si>
  <si>
    <t>4.1</t>
  </si>
  <si>
    <t>5</t>
  </si>
  <si>
    <t>5.1</t>
  </si>
  <si>
    <t>Подпрограмма - Энергосбережение и повышение энергетической эффективности в жилищно-коммунальном хозяйстве на 2016-2020 годы</t>
  </si>
  <si>
    <t>6</t>
  </si>
  <si>
    <t>6.1</t>
  </si>
  <si>
    <t>6.2</t>
  </si>
  <si>
    <t>7</t>
  </si>
  <si>
    <t>7.1</t>
  </si>
  <si>
    <t>8</t>
  </si>
  <si>
    <t>8.1</t>
  </si>
  <si>
    <t>Удельный расход электрической энергии, используемой для передачи (транспортировки) воды в системах водоснабжения (на 1 куб. метр), кВт∙ч/куб. м.</t>
  </si>
  <si>
    <t>Удельный расход электрической энергии, используемой при передаче тепловой энергии в системах теплоснабжения, кВт∙ч/Гкал</t>
  </si>
  <si>
    <t>Удельный суммарный расход энергетических ресурсов в многоквартирных домах, кг.у.т./кв. м.</t>
  </si>
  <si>
    <t>Удельный расход природного газа в многоквартирных домах с индивидуальными системами газового отопления (в расчете на 1 кв. м.  общей площади), куб. м./кв. м.</t>
  </si>
  <si>
    <t>Удельный расход электрической энергии в системах уличного освещения на 1 кв. метр освещаемой площади, кВт∙ч/кв. м.</t>
  </si>
  <si>
    <t xml:space="preserve"> Ввод жилья, тыс. кв. метров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</si>
  <si>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человек), лет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</si>
  <si>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назначения, дни</t>
  </si>
  <si>
    <t>Отношение средней цены одного квадратного метра общей площади на первичном рынке жилья к среднедушевым доходам населения в субъекте Российской Федерации, Раз</t>
  </si>
  <si>
    <t xml:space="preserve">Производство мелкоштучных стеновых материалов, штук условного кирпича, </t>
  </si>
  <si>
    <t>Доля многоквартирных домов в целом по субъекту Российской Федерации, в которых собственники помещений выбрали и реализуют управление многоквартирными домами посредством товариществ собственников жилья либо жилищных кооперативов или иного специализированного потребительского кооператива, Процент</t>
  </si>
  <si>
    <t>Перечисление социальных выплат за приобретенное жилое помещение поставщику жилья, единиц</t>
  </si>
  <si>
    <t>Ведение учета выданных и оплаченных свидетельств о праве на получение социальных выплат, единиц</t>
  </si>
  <si>
    <t>Заключение соглашения с уполномоченным банком, единиц</t>
  </si>
  <si>
    <t>Размещение в информационно-аналитической системе электронного правительства раздела о реализации Подпрограммы, единиц</t>
  </si>
  <si>
    <t>Размещения информации о реализации Подпрограммы в СМИ, единиц</t>
  </si>
  <si>
    <t>Количество квартир, предоставленных детям-сиротам и детям, оставшимся без попечения родителей, а также лицам из числа детей-сирот и детей, оставшихся без попечения ро-дителей, единиц</t>
  </si>
  <si>
    <t>Итого по Государственной программе "Обеспечение качественным жильем и услугами жилищно-коммунального хозяйства населения Республики Татарстан на 2014-2020 годы"</t>
  </si>
  <si>
    <t>Количество молодых семей, получивших жилые помещения и улучшивших жилищные условия в отчетном году (в рамках подпрограммы "Обеспечение жильем молодых семей в Республике Татарстан"), единиц</t>
  </si>
  <si>
    <t>Принятие муниципальных программ по обеспечению жильем молодых семей в муниципальных образованиях, отобранных для участия в реализации Подпрограммы, единиц</t>
  </si>
  <si>
    <t>Заключение порядка взаимодействия с поставщиком жилья, единиц</t>
  </si>
  <si>
    <t>1.3</t>
  </si>
  <si>
    <t>1.4</t>
  </si>
  <si>
    <t>1.5</t>
  </si>
  <si>
    <t>1.6</t>
  </si>
  <si>
    <t>1.7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</si>
  <si>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родителей, подлежащих обеспечению жилыми помещениями, человек</t>
  </si>
  <si>
    <t xml:space="preserve">Заключение договоров найма специализированных жилых помещений с детьми-сиротами и  детьми, оставшимися без попечения родителей, лицами из числа детей-сирот и детей, оставшихся без  попечения родителей
</t>
  </si>
  <si>
    <t>2.3</t>
  </si>
  <si>
    <t>Доля детей-сирот, обеспеченных жилыми помещениями специализированного жилищного фонда по договорам найма специализированных жилых помещений, в общем числе нуждающихся, %</t>
  </si>
  <si>
    <t xml:space="preserve">Приобретение у застройщиков жилых помещений в многоквартирных домах;
выплаты лицам, в чьей собственности находятся жилые помещения, входящие в аварийный жилищный фонд
</t>
  </si>
  <si>
    <t>показатель годовой</t>
  </si>
  <si>
    <t>Число переселенных жителей, человек</t>
  </si>
  <si>
    <t>Число освобожденных помещений, штук</t>
  </si>
  <si>
    <t>Доля многоквартирных домов, в которых проведен капитальный ремонт, от общего числа многоквартирных домов, включенных в "Региональную программу капитального ремонта общего имущества в многоквартирных домах, расположенных на территории Республики Татарстан на 2014-2020 годы" на текущий год, %</t>
  </si>
  <si>
    <t>Доля ввода жилья экономического класса в общем годовом объеме ввода жилья, %</t>
  </si>
  <si>
    <t>Общая площадь вовлеченных в хозяйственный оборот земельных участков, гектаров</t>
  </si>
  <si>
    <t>Внедрение организационных механизмов реализации программ жилищного строительства</t>
  </si>
  <si>
    <t>Объем привлеченных субсидий в рамках реализации ФЦП «Жилище», рублей на 1 жителя</t>
  </si>
  <si>
    <t>Удельный расход электрической энергии, используемой в системах водоотведения (на 1 куб. метр), кВт∙ч/куб. м.</t>
  </si>
  <si>
    <t>Доля потерь воды при ее передаче в общем объеме переданной воды, Процент</t>
  </si>
  <si>
    <t>Удельный расход природного газа в многоквартирных домах с иными системами отопления (в расчете на 1 жителя), куб.м./чел.</t>
  </si>
  <si>
    <t>Общие целевые показатели в области энергосбережения и повышения энергетической эффективности в жилищно-коммунальном хозяйстве</t>
  </si>
  <si>
    <t>Удельный расход горячей воды в многоквартирных домах, на 1 жителя, куб.м./чел.</t>
  </si>
  <si>
    <t>Удельный расход тепловой энергии в многоквартирных домах, на 1 кв.м. общей площади, Гкал/кв. м.</t>
  </si>
  <si>
    <t>Удельный расход холодной воды в многоквартирных домах, на 1 жителя, куб.м./чел.</t>
  </si>
  <si>
    <t>Удельный расход электрической энергии в многоквартирных домах, на 1 кв.м. общей площади, кВт∙ч/кв. м.</t>
  </si>
  <si>
    <t>Доля потерь тепловой энергии при ее передаче в общем объеме переданной тепловой энергии, %</t>
  </si>
  <si>
    <t>Доля населения, обеспеченного питьевой водой, отвечающей требованиям безопасности, в общей численности населения Республики Татарстан, %</t>
  </si>
  <si>
    <t>Доля площади жилищного фонда, обеспеченного всеми видами благоустройства, в общей площади жилищного фонда Республики Татарстан, %</t>
  </si>
  <si>
    <t>Уровень износа коммунальной инфраструктуры, %</t>
  </si>
  <si>
    <t>Доля поселений и городских округов, в которых приняты правила землепользования и застройки, в общем количестве поселений и городских округов, %</t>
  </si>
  <si>
    <t>Доля ввода арендного жилья в общем объеме ввода жилья по Республике Татарстан, %</t>
  </si>
  <si>
    <t>Общая площадь жилых помещений, приходящаяся в среднем на одного жителя субъекта Российской Федерации, кв.метров</t>
  </si>
  <si>
    <t>Удельный вес введенной общей площади жилых домов по отношению к общей площади жилищного фонда, %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</si>
  <si>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назначения, единиц</t>
  </si>
  <si>
    <t>Доля убыточных организаций жилищно-коммунального хозяйства, %</t>
  </si>
  <si>
    <t>Доля убыточных предприятий строительства в общем количестве предприятий строительства, %</t>
  </si>
  <si>
    <t xml:space="preserve"> Доля устраненных нарушений и нарушений, по которым инспекцией приняты меры, от общего числа выявленных нарушений, %</t>
  </si>
  <si>
    <t xml:space="preserve">Доля заемных средств в общем объеме капитальных вложений в системы теплоснабжения, водо-снабжения, водоотведения и очистки сточных вод, % </t>
  </si>
  <si>
    <t xml:space="preserve"> Доля городских округов и городских поселений, в которых утверждены проекты планировки территорий, в количестве городских округов и городских поселений, в которых планируется к 1 января 2015 года утвердить проекты планировки территорий, где планируется осуществление строительства до 2020 года, %</t>
  </si>
  <si>
    <t>Привлеченные средства федерального бюджета по соглашению между Правительством РФ и КМ РТ о создании ОЭЗ "Алабуга", % от утвержденного объема</t>
  </si>
  <si>
    <t>Производство бетонных и железобетонных изделий, куб.метров в год в расчете на одного жителя</t>
  </si>
  <si>
    <t>Производство теплоизоляционных материалов, куб.метров в год в расчете на одного жителя</t>
  </si>
  <si>
    <t>8.2</t>
  </si>
  <si>
    <t>8.3</t>
  </si>
  <si>
    <t>8.4</t>
  </si>
  <si>
    <t>Доля многодетных семей, получивших жилые помещения и улучшивших жилищные условия в отчетном году, в общем числе многодетных семей, состоящих на учете в качестве нуждающихся в жилых помещениях, %</t>
  </si>
  <si>
    <t>Доля проведенных плановых проверок от числа запланированных, %</t>
  </si>
  <si>
    <t>Доля устраненных нарушений и нарушений, по которым инспекцией приняты меры, от общего числа выявленных нарушений, %</t>
  </si>
  <si>
    <t>местный бюджет</t>
  </si>
  <si>
    <t>внебюджетные источники</t>
  </si>
  <si>
    <t>ИТОГО</t>
  </si>
  <si>
    <t>Доля ветхого и аварийного жилищного фонда в общем объеме жилищного фонда Республики Татарстан, %</t>
  </si>
  <si>
    <t>Фонд ЖКХ</t>
  </si>
  <si>
    <t>Отчет о реализации государственной программы "Обеспечение качественным жильем и услугами жилищно-коммунального хозяйства населения
 Республики Татарстан на 2014-2020 годы"
за 2016 год</t>
  </si>
  <si>
    <t>Строительство, реконструкция и капитальный ремонт объектов общественной инфраструктуры в рамках программы</t>
  </si>
  <si>
    <t xml:space="preserve">бюджет Российской Федерации </t>
  </si>
  <si>
    <t>-</t>
  </si>
  <si>
    <t>примечание</t>
  </si>
  <si>
    <t>оценка</t>
  </si>
  <si>
    <t>3.2</t>
  </si>
  <si>
    <t>3.3</t>
  </si>
  <si>
    <t>Фонд развития моногородов</t>
  </si>
  <si>
    <t>*в части бюджетных средств - в соответствии с с Законом Республики Татарстан от 26 декабря 2016 года № 100-ЗРТ «О внесении изменений в Закон Республики Татарстан «О бюджете Республики Татарстан на 2016 год»</t>
  </si>
  <si>
    <t>**в части бюджетных средств - в соответстви с лимитами, доведенными уведомлениями о лимитах бюджетных обязательств, в части внебюджетных средств - в соответствии с НПА об утверждении программы</t>
  </si>
  <si>
    <t>***отражаются кассовые расходы на реализацию мероприятий государственной программы</t>
  </si>
  <si>
    <t>Фонд моногородов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</si>
</sst>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4" x14ac:knownFonts="1"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top" wrapText="1"/>
    </xf>
    <xf numFmtId="9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9" fontId="21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top" wrapText="1"/>
    </xf>
    <xf numFmtId="165" fontId="21" fillId="0" borderId="10" xfId="0" applyNumberFormat="1" applyFont="1" applyFill="1" applyBorder="1" applyAlignment="1">
      <alignment horizontal="right" vertical="top" wrapText="1"/>
    </xf>
    <xf numFmtId="165" fontId="21" fillId="0" borderId="10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vertical="center" wrapText="1"/>
    </xf>
    <xf numFmtId="164" fontId="21" fillId="0" borderId="11" xfId="0" applyNumberFormat="1" applyFont="1" applyFill="1" applyBorder="1" applyAlignment="1">
      <alignment vertical="center" wrapText="1"/>
    </xf>
    <xf numFmtId="165" fontId="21" fillId="0" borderId="11" xfId="0" applyNumberFormat="1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164" fontId="22" fillId="0" borderId="18" xfId="0" applyNumberFormat="1" applyFont="1" applyFill="1" applyBorder="1" applyAlignment="1">
      <alignment horizontal="right" vertical="center" wrapText="1"/>
    </xf>
    <xf numFmtId="165" fontId="21" fillId="0" borderId="18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top" wrapText="1"/>
    </xf>
    <xf numFmtId="9" fontId="21" fillId="0" borderId="10" xfId="0" applyNumberFormat="1" applyFont="1" applyFill="1" applyBorder="1" applyAlignment="1">
      <alignment horizontal="right" vertical="top" wrapText="1"/>
    </xf>
    <xf numFmtId="164" fontId="21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vertical="top" wrapText="1"/>
    </xf>
    <xf numFmtId="9" fontId="21" fillId="0" borderId="10" xfId="0" applyNumberFormat="1" applyFont="1" applyFill="1" applyBorder="1" applyAlignment="1">
      <alignment horizontal="right" vertical="top" wrapText="1"/>
    </xf>
    <xf numFmtId="164" fontId="21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right" vertical="center" wrapText="1"/>
    </xf>
    <xf numFmtId="164" fontId="21" fillId="25" borderId="10" xfId="0" applyNumberFormat="1" applyFont="1" applyFill="1" applyBorder="1" applyAlignment="1">
      <alignment horizontal="right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center" vertical="top" wrapText="1"/>
    </xf>
    <xf numFmtId="0" fontId="21" fillId="0" borderId="19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164" fontId="21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21" fillId="0" borderId="2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49" fontId="21" fillId="0" borderId="23" xfId="0" applyNumberFormat="1" applyFont="1" applyFill="1" applyBorder="1" applyAlignment="1">
      <alignment vertical="center" wrapText="1"/>
    </xf>
    <xf numFmtId="164" fontId="21" fillId="0" borderId="23" xfId="0" applyNumberFormat="1" applyFont="1" applyFill="1" applyBorder="1" applyAlignment="1">
      <alignment vertical="center" wrapText="1"/>
    </xf>
    <xf numFmtId="164" fontId="21" fillId="0" borderId="22" xfId="0" applyNumberFormat="1" applyFont="1" applyFill="1" applyBorder="1" applyAlignment="1">
      <alignment vertical="center" wrapText="1"/>
    </xf>
    <xf numFmtId="165" fontId="21" fillId="0" borderId="23" xfId="0" applyNumberFormat="1" applyFont="1" applyFill="1" applyBorder="1" applyAlignment="1">
      <alignment vertical="center" wrapText="1"/>
    </xf>
    <xf numFmtId="165" fontId="21" fillId="0" borderId="22" xfId="0" applyNumberFormat="1" applyFont="1" applyFill="1" applyBorder="1" applyAlignment="1">
      <alignment vertical="center" wrapText="1"/>
    </xf>
    <xf numFmtId="165" fontId="21" fillId="0" borderId="10" xfId="0" applyNumberFormat="1" applyFont="1" applyFill="1" applyBorder="1" applyAlignment="1">
      <alignment horizontal="righ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20" xfId="0" applyNumberFormat="1" applyFont="1" applyFill="1" applyBorder="1" applyAlignment="1">
      <alignment horizontal="left" vertical="center" wrapText="1"/>
    </xf>
    <xf numFmtId="49" fontId="23" fillId="24" borderId="2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right" vertical="top" wrapText="1"/>
    </xf>
    <xf numFmtId="9" fontId="21" fillId="0" borderId="10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0" fontId="21" fillId="0" borderId="19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P97"/>
  <sheetViews>
    <sheetView tabSelected="1" zoomScale="90" zoomScaleNormal="90" workbookViewId="0">
      <selection activeCell="H95" sqref="H95"/>
    </sheetView>
  </sheetViews>
  <sheetFormatPr defaultRowHeight="14.25" x14ac:dyDescent="0.2"/>
  <cols>
    <col min="1" max="1" width="5.42578125" style="2" customWidth="1"/>
    <col min="2" max="2" width="68.85546875" style="1" customWidth="1"/>
    <col min="3" max="3" width="21.28515625" style="1" customWidth="1"/>
    <col min="4" max="4" width="14.7109375" style="1" customWidth="1"/>
    <col min="5" max="5" width="18.42578125" style="1" customWidth="1"/>
    <col min="6" max="6" width="14.5703125" style="1" customWidth="1"/>
    <col min="7" max="7" width="12.28515625" style="1" customWidth="1"/>
    <col min="8" max="8" width="45" style="1" customWidth="1"/>
    <col min="9" max="9" width="11.140625" style="1" customWidth="1"/>
    <col min="10" max="10" width="9.140625" style="1" customWidth="1"/>
    <col min="11" max="11" width="9.5703125" style="1" customWidth="1"/>
    <col min="12" max="12" width="9.140625" style="52" customWidth="1"/>
    <col min="13" max="13" width="13.85546875" style="1" customWidth="1"/>
    <col min="14" max="14" width="10" style="1" customWidth="1"/>
    <col min="15" max="15" width="18" style="1" hidden="1" customWidth="1"/>
    <col min="16" max="16" width="15.42578125" style="1" customWidth="1"/>
    <col min="17" max="16384" width="9.140625" style="1"/>
  </cols>
  <sheetData>
    <row r="1" spans="1:16" ht="15" customHeight="1" x14ac:dyDescent="0.2">
      <c r="A1" s="101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4"/>
      <c r="O1" s="105"/>
    </row>
    <row r="2" spans="1:16" ht="62.2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6"/>
      <c r="O2" s="106"/>
    </row>
    <row r="3" spans="1:16" ht="27" customHeight="1" x14ac:dyDescent="0.2">
      <c r="A3" s="109" t="s">
        <v>4</v>
      </c>
      <c r="B3" s="62" t="s">
        <v>10</v>
      </c>
      <c r="C3" s="62" t="s">
        <v>12</v>
      </c>
      <c r="D3" s="62" t="s">
        <v>13</v>
      </c>
      <c r="E3" s="62" t="s">
        <v>14</v>
      </c>
      <c r="F3" s="62" t="s">
        <v>16</v>
      </c>
      <c r="G3" s="62" t="s">
        <v>15</v>
      </c>
      <c r="H3" s="62" t="s">
        <v>7</v>
      </c>
      <c r="I3" s="62" t="s">
        <v>3</v>
      </c>
      <c r="J3" s="62"/>
      <c r="K3" s="62"/>
      <c r="L3" s="62"/>
      <c r="M3" s="62"/>
      <c r="N3" s="62"/>
      <c r="O3" s="107" t="s">
        <v>11</v>
      </c>
      <c r="P3" s="62" t="s">
        <v>147</v>
      </c>
    </row>
    <row r="4" spans="1:16" ht="37.5" customHeight="1" x14ac:dyDescent="0.2">
      <c r="A4" s="110"/>
      <c r="B4" s="63"/>
      <c r="C4" s="63"/>
      <c r="D4" s="63"/>
      <c r="E4" s="63"/>
      <c r="F4" s="63"/>
      <c r="G4" s="63"/>
      <c r="H4" s="63"/>
      <c r="I4" s="63" t="s">
        <v>5</v>
      </c>
      <c r="J4" s="63"/>
      <c r="K4" s="63" t="s">
        <v>6</v>
      </c>
      <c r="L4" s="63"/>
      <c r="M4" s="63" t="s">
        <v>9</v>
      </c>
      <c r="N4" s="63" t="s">
        <v>8</v>
      </c>
      <c r="O4" s="108"/>
      <c r="P4" s="63"/>
    </row>
    <row r="5" spans="1:16" ht="117.75" customHeight="1" x14ac:dyDescent="0.2">
      <c r="A5" s="110"/>
      <c r="B5" s="63"/>
      <c r="C5" s="63"/>
      <c r="D5" s="63"/>
      <c r="E5" s="63"/>
      <c r="F5" s="63"/>
      <c r="G5" s="63"/>
      <c r="H5" s="63"/>
      <c r="I5" s="17" t="s">
        <v>0</v>
      </c>
      <c r="J5" s="17" t="s">
        <v>1</v>
      </c>
      <c r="K5" s="17" t="s">
        <v>0</v>
      </c>
      <c r="L5" s="51" t="s">
        <v>2</v>
      </c>
      <c r="M5" s="63"/>
      <c r="N5" s="63"/>
      <c r="O5" s="108"/>
      <c r="P5" s="63"/>
    </row>
    <row r="6" spans="1:16" s="3" customFormat="1" ht="15.75" x14ac:dyDescent="0.25">
      <c r="A6" s="25">
        <v>1</v>
      </c>
      <c r="B6" s="4" t="s">
        <v>50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51">
        <v>12</v>
      </c>
      <c r="M6" s="17">
        <v>13</v>
      </c>
      <c r="N6" s="17">
        <v>14</v>
      </c>
      <c r="O6" s="43">
        <v>15</v>
      </c>
      <c r="P6" s="47">
        <v>15</v>
      </c>
    </row>
    <row r="7" spans="1:16" ht="28.5" customHeight="1" x14ac:dyDescent="0.2">
      <c r="A7" s="26" t="s">
        <v>17</v>
      </c>
      <c r="B7" s="64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6" ht="54.75" customHeight="1" x14ac:dyDescent="0.2">
      <c r="A8" s="74" t="s">
        <v>18</v>
      </c>
      <c r="B8" s="75" t="s">
        <v>20</v>
      </c>
      <c r="C8" s="15" t="s">
        <v>21</v>
      </c>
      <c r="D8" s="6">
        <v>16701.23</v>
      </c>
      <c r="E8" s="6">
        <v>16701.23</v>
      </c>
      <c r="F8" s="6">
        <v>16701.23</v>
      </c>
      <c r="G8" s="13">
        <v>1</v>
      </c>
      <c r="H8" s="85" t="s">
        <v>86</v>
      </c>
      <c r="I8" s="70">
        <v>69</v>
      </c>
      <c r="J8" s="70">
        <v>70</v>
      </c>
      <c r="K8" s="70">
        <v>77</v>
      </c>
      <c r="L8" s="70">
        <v>81</v>
      </c>
      <c r="M8" s="71">
        <f>L8/K8</f>
        <v>1.051948051948052</v>
      </c>
      <c r="N8" s="70">
        <v>61</v>
      </c>
      <c r="O8" s="73"/>
      <c r="P8" s="67"/>
    </row>
    <row r="9" spans="1:16" ht="49.5" customHeight="1" x14ac:dyDescent="0.2">
      <c r="A9" s="74"/>
      <c r="B9" s="75" t="s">
        <v>20</v>
      </c>
      <c r="C9" s="15" t="s">
        <v>22</v>
      </c>
      <c r="D9" s="6">
        <v>50000</v>
      </c>
      <c r="E9" s="6">
        <v>50000</v>
      </c>
      <c r="F9" s="6">
        <v>49907.58</v>
      </c>
      <c r="G9" s="20">
        <f>F9/E9</f>
        <v>0.99815160000000003</v>
      </c>
      <c r="H9" s="85"/>
      <c r="I9" s="70"/>
      <c r="J9" s="70"/>
      <c r="K9" s="70"/>
      <c r="L9" s="70"/>
      <c r="M9" s="71" t="e">
        <f>L9/K9*100</f>
        <v>#DIV/0!</v>
      </c>
      <c r="N9" s="70"/>
      <c r="O9" s="73"/>
      <c r="P9" s="68"/>
    </row>
    <row r="10" spans="1:16" ht="47.25" customHeight="1" x14ac:dyDescent="0.2">
      <c r="A10" s="74"/>
      <c r="B10" s="75" t="s">
        <v>20</v>
      </c>
      <c r="C10" s="15" t="s">
        <v>23</v>
      </c>
      <c r="D10" s="6">
        <v>79000</v>
      </c>
      <c r="E10" s="6">
        <v>79000</v>
      </c>
      <c r="F10" s="61">
        <v>154505.81</v>
      </c>
      <c r="G10" s="60">
        <f>F10/E10</f>
        <v>1.9557697468354429</v>
      </c>
      <c r="H10" s="85" t="s">
        <v>79</v>
      </c>
      <c r="I10" s="70">
        <v>69</v>
      </c>
      <c r="J10" s="70">
        <v>70</v>
      </c>
      <c r="K10" s="70">
        <v>77</v>
      </c>
      <c r="L10" s="70">
        <v>81</v>
      </c>
      <c r="M10" s="71">
        <f>L10/K10</f>
        <v>1.051948051948052</v>
      </c>
      <c r="N10" s="70">
        <v>61</v>
      </c>
      <c r="O10" s="73"/>
      <c r="P10" s="67"/>
    </row>
    <row r="11" spans="1:16" ht="15.75" x14ac:dyDescent="0.2">
      <c r="A11" s="74"/>
      <c r="B11" s="75" t="s">
        <v>20</v>
      </c>
      <c r="C11" s="15" t="s">
        <v>24</v>
      </c>
      <c r="D11" s="6">
        <f>SUM(D8:D10)</f>
        <v>145701.22999999998</v>
      </c>
      <c r="E11" s="6">
        <f t="shared" ref="E11:F11" si="0">SUM(E8:E10)</f>
        <v>145701.22999999998</v>
      </c>
      <c r="F11" s="6">
        <f t="shared" si="0"/>
        <v>221114.62</v>
      </c>
      <c r="G11" s="21">
        <f>F11/E11</f>
        <v>1.5175892475307176</v>
      </c>
      <c r="H11" s="85"/>
      <c r="I11" s="70"/>
      <c r="J11" s="70"/>
      <c r="K11" s="70"/>
      <c r="L11" s="70"/>
      <c r="M11" s="71"/>
      <c r="N11" s="70"/>
      <c r="O11" s="73"/>
      <c r="P11" s="68"/>
    </row>
    <row r="12" spans="1:16" ht="78.75" x14ac:dyDescent="0.2">
      <c r="A12" s="27" t="s">
        <v>33</v>
      </c>
      <c r="B12" s="14" t="s">
        <v>25</v>
      </c>
      <c r="C12" s="15"/>
      <c r="D12" s="6"/>
      <c r="E12" s="6"/>
      <c r="F12" s="6"/>
      <c r="G12" s="16"/>
      <c r="H12" s="11" t="s">
        <v>87</v>
      </c>
      <c r="I12" s="9">
        <v>8</v>
      </c>
      <c r="J12" s="9">
        <v>8</v>
      </c>
      <c r="K12" s="9">
        <v>7</v>
      </c>
      <c r="L12" s="37">
        <v>10</v>
      </c>
      <c r="M12" s="10">
        <f>L12/K12</f>
        <v>1.4285714285714286</v>
      </c>
      <c r="N12" s="9">
        <v>6</v>
      </c>
      <c r="O12" s="44"/>
      <c r="P12" s="48"/>
    </row>
    <row r="13" spans="1:16" ht="47.25" x14ac:dyDescent="0.2">
      <c r="A13" s="27" t="s">
        <v>89</v>
      </c>
      <c r="B13" s="14" t="s">
        <v>26</v>
      </c>
      <c r="C13" s="15"/>
      <c r="D13" s="6"/>
      <c r="E13" s="6"/>
      <c r="F13" s="6"/>
      <c r="G13" s="16"/>
      <c r="H13" s="11" t="s">
        <v>80</v>
      </c>
      <c r="I13" s="9">
        <v>69</v>
      </c>
      <c r="J13" s="9">
        <v>70</v>
      </c>
      <c r="K13" s="9">
        <v>77</v>
      </c>
      <c r="L13" s="37">
        <v>81</v>
      </c>
      <c r="M13" s="10">
        <f>L13/K13</f>
        <v>1.051948051948052</v>
      </c>
      <c r="N13" s="9">
        <v>61</v>
      </c>
      <c r="O13" s="44"/>
      <c r="P13" s="48"/>
    </row>
    <row r="14" spans="1:16" ht="47.25" x14ac:dyDescent="0.2">
      <c r="A14" s="27" t="s">
        <v>90</v>
      </c>
      <c r="B14" s="14" t="s">
        <v>27</v>
      </c>
      <c r="C14" s="15"/>
      <c r="D14" s="6"/>
      <c r="E14" s="6"/>
      <c r="F14" s="6"/>
      <c r="G14" s="16"/>
      <c r="H14" s="11" t="s">
        <v>88</v>
      </c>
      <c r="I14" s="9">
        <v>1</v>
      </c>
      <c r="J14" s="9">
        <v>1</v>
      </c>
      <c r="K14" s="9">
        <v>1</v>
      </c>
      <c r="L14" s="37">
        <v>1</v>
      </c>
      <c r="M14" s="10">
        <f t="shared" ref="M14:M17" si="1">L14/K14</f>
        <v>1</v>
      </c>
      <c r="N14" s="9">
        <v>1</v>
      </c>
      <c r="O14" s="44"/>
      <c r="P14" s="48"/>
    </row>
    <row r="15" spans="1:16" ht="31.5" x14ac:dyDescent="0.2">
      <c r="A15" s="27" t="s">
        <v>91</v>
      </c>
      <c r="B15" s="14" t="s">
        <v>28</v>
      </c>
      <c r="C15" s="15"/>
      <c r="D15" s="6"/>
      <c r="E15" s="6"/>
      <c r="F15" s="6"/>
      <c r="G15" s="16"/>
      <c r="H15" s="11" t="s">
        <v>81</v>
      </c>
      <c r="I15" s="9">
        <v>1</v>
      </c>
      <c r="J15" s="9">
        <v>1</v>
      </c>
      <c r="K15" s="9">
        <v>1</v>
      </c>
      <c r="L15" s="37">
        <v>1</v>
      </c>
      <c r="M15" s="10">
        <f t="shared" si="1"/>
        <v>1</v>
      </c>
      <c r="N15" s="9">
        <v>1</v>
      </c>
      <c r="O15" s="44"/>
      <c r="P15" s="48"/>
    </row>
    <row r="16" spans="1:16" ht="63" x14ac:dyDescent="0.2">
      <c r="A16" s="27" t="s">
        <v>92</v>
      </c>
      <c r="B16" s="14" t="s">
        <v>29</v>
      </c>
      <c r="C16" s="15"/>
      <c r="D16" s="6"/>
      <c r="E16" s="6"/>
      <c r="F16" s="6"/>
      <c r="G16" s="16"/>
      <c r="H16" s="11" t="s">
        <v>82</v>
      </c>
      <c r="I16" s="9">
        <v>1</v>
      </c>
      <c r="J16" s="9">
        <v>1</v>
      </c>
      <c r="K16" s="9">
        <v>1</v>
      </c>
      <c r="L16" s="37">
        <v>1</v>
      </c>
      <c r="M16" s="10">
        <f t="shared" si="1"/>
        <v>1</v>
      </c>
      <c r="N16" s="31">
        <v>1</v>
      </c>
      <c r="O16" s="44"/>
      <c r="P16" s="48"/>
    </row>
    <row r="17" spans="1:16" ht="31.5" x14ac:dyDescent="0.2">
      <c r="A17" s="27" t="s">
        <v>93</v>
      </c>
      <c r="B17" s="14" t="s">
        <v>30</v>
      </c>
      <c r="C17" s="15"/>
      <c r="D17" s="6"/>
      <c r="E17" s="6"/>
      <c r="F17" s="6"/>
      <c r="G17" s="16"/>
      <c r="H17" s="11" t="s">
        <v>83</v>
      </c>
      <c r="I17" s="9">
        <v>1</v>
      </c>
      <c r="J17" s="9">
        <v>1</v>
      </c>
      <c r="K17" s="9">
        <v>1</v>
      </c>
      <c r="L17" s="37">
        <v>1</v>
      </c>
      <c r="M17" s="10">
        <f t="shared" si="1"/>
        <v>1</v>
      </c>
      <c r="N17" s="9">
        <v>1</v>
      </c>
      <c r="O17" s="44"/>
      <c r="P17" s="48"/>
    </row>
    <row r="18" spans="1:16" ht="42" customHeight="1" x14ac:dyDescent="0.2">
      <c r="A18" s="26" t="s">
        <v>50</v>
      </c>
      <c r="B18" s="64" t="s">
        <v>31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16" ht="94.5" x14ac:dyDescent="0.2">
      <c r="A19" s="27" t="s">
        <v>52</v>
      </c>
      <c r="B19" s="14" t="s">
        <v>51</v>
      </c>
      <c r="C19" s="15"/>
      <c r="D19" s="6"/>
      <c r="E19" s="6"/>
      <c r="F19" s="6"/>
      <c r="G19" s="16"/>
      <c r="H19" s="11" t="s">
        <v>94</v>
      </c>
      <c r="I19" s="9">
        <v>1400</v>
      </c>
      <c r="J19" s="9">
        <v>1389</v>
      </c>
      <c r="K19" s="9">
        <v>1400</v>
      </c>
      <c r="L19" s="37">
        <v>1265</v>
      </c>
      <c r="M19" s="5" t="s">
        <v>146</v>
      </c>
      <c r="N19" s="9">
        <v>1243</v>
      </c>
      <c r="O19" s="44"/>
      <c r="P19" s="48"/>
    </row>
    <row r="20" spans="1:16" ht="40.5" customHeight="1" x14ac:dyDescent="0.2">
      <c r="A20" s="74" t="s">
        <v>53</v>
      </c>
      <c r="B20" s="75" t="s">
        <v>32</v>
      </c>
      <c r="C20" s="15" t="s">
        <v>21</v>
      </c>
      <c r="D20" s="6">
        <v>50485</v>
      </c>
      <c r="E20" s="6">
        <v>50485</v>
      </c>
      <c r="F20" s="6">
        <v>50485</v>
      </c>
      <c r="G20" s="13">
        <f>F20/E20</f>
        <v>1</v>
      </c>
      <c r="H20" s="85" t="s">
        <v>84</v>
      </c>
      <c r="I20" s="70">
        <v>331</v>
      </c>
      <c r="J20" s="70">
        <v>331</v>
      </c>
      <c r="K20" s="70">
        <v>311</v>
      </c>
      <c r="L20" s="70">
        <v>311</v>
      </c>
      <c r="M20" s="71">
        <f>L20/K20</f>
        <v>1</v>
      </c>
      <c r="N20" s="70">
        <v>305</v>
      </c>
      <c r="O20" s="72"/>
      <c r="P20" s="67"/>
    </row>
    <row r="21" spans="1:16" ht="31.5" x14ac:dyDescent="0.2">
      <c r="A21" s="74"/>
      <c r="B21" s="75" t="s">
        <v>32</v>
      </c>
      <c r="C21" s="15" t="s">
        <v>22</v>
      </c>
      <c r="D21" s="6">
        <v>288697.8</v>
      </c>
      <c r="E21" s="6">
        <v>288697.8</v>
      </c>
      <c r="F21" s="6">
        <v>288697.8</v>
      </c>
      <c r="G21" s="13">
        <f t="shared" ref="G21:G22" si="2">F21/E21</f>
        <v>1</v>
      </c>
      <c r="H21" s="85"/>
      <c r="I21" s="70"/>
      <c r="J21" s="70"/>
      <c r="K21" s="70"/>
      <c r="L21" s="70"/>
      <c r="M21" s="71"/>
      <c r="N21" s="70"/>
      <c r="O21" s="72"/>
      <c r="P21" s="69"/>
    </row>
    <row r="22" spans="1:16" ht="25.5" customHeight="1" x14ac:dyDescent="0.2">
      <c r="A22" s="74"/>
      <c r="B22" s="75" t="s">
        <v>32</v>
      </c>
      <c r="C22" s="15" t="s">
        <v>24</v>
      </c>
      <c r="D22" s="6">
        <f>SUM(D20:D21)</f>
        <v>339182.8</v>
      </c>
      <c r="E22" s="6">
        <f t="shared" ref="E22:F22" si="3">SUM(E20:E21)</f>
        <v>339182.8</v>
      </c>
      <c r="F22" s="6">
        <f t="shared" si="3"/>
        <v>339182.8</v>
      </c>
      <c r="G22" s="13">
        <f t="shared" si="2"/>
        <v>1</v>
      </c>
      <c r="H22" s="85"/>
      <c r="I22" s="70"/>
      <c r="J22" s="70"/>
      <c r="K22" s="70"/>
      <c r="L22" s="70"/>
      <c r="M22" s="71"/>
      <c r="N22" s="70"/>
      <c r="O22" s="72"/>
      <c r="P22" s="68"/>
    </row>
    <row r="23" spans="1:16" ht="79.5" customHeight="1" x14ac:dyDescent="0.2">
      <c r="A23" s="27" t="s">
        <v>96</v>
      </c>
      <c r="B23" s="14" t="s">
        <v>95</v>
      </c>
      <c r="C23" s="15"/>
      <c r="D23" s="6"/>
      <c r="E23" s="6"/>
      <c r="F23" s="6"/>
      <c r="G23" s="16"/>
      <c r="H23" s="11" t="s">
        <v>97</v>
      </c>
      <c r="I23" s="18">
        <v>23.6</v>
      </c>
      <c r="J23" s="18">
        <v>23.8</v>
      </c>
      <c r="K23" s="18">
        <v>24.5</v>
      </c>
      <c r="L23" s="18">
        <v>24.5</v>
      </c>
      <c r="M23" s="10">
        <f>L23/K23</f>
        <v>1</v>
      </c>
      <c r="N23" s="18">
        <v>24.5</v>
      </c>
      <c r="O23" s="44"/>
      <c r="P23" s="48"/>
    </row>
    <row r="24" spans="1:16" ht="24" customHeight="1" x14ac:dyDescent="0.2">
      <c r="A24" s="26" t="s">
        <v>54</v>
      </c>
      <c r="B24" s="64" t="s">
        <v>38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</row>
    <row r="25" spans="1:16" ht="48" customHeight="1" x14ac:dyDescent="0.2">
      <c r="A25" s="35" t="s">
        <v>55</v>
      </c>
      <c r="B25" s="14" t="s">
        <v>105</v>
      </c>
      <c r="C25" s="14"/>
      <c r="D25" s="14"/>
      <c r="E25" s="14"/>
      <c r="F25" s="14"/>
      <c r="G25" s="14"/>
      <c r="H25" s="11" t="s">
        <v>103</v>
      </c>
      <c r="I25" s="9">
        <v>17</v>
      </c>
      <c r="J25" s="9">
        <v>13.4</v>
      </c>
      <c r="K25" s="9">
        <v>15</v>
      </c>
      <c r="L25" s="37">
        <v>15.2</v>
      </c>
      <c r="M25" s="10">
        <f>L25/K25</f>
        <v>1.0133333333333332</v>
      </c>
      <c r="N25" s="9">
        <v>17</v>
      </c>
      <c r="O25" s="44"/>
      <c r="P25" s="48"/>
    </row>
    <row r="26" spans="1:16" ht="57" customHeight="1" x14ac:dyDescent="0.2">
      <c r="A26" s="35" t="s">
        <v>149</v>
      </c>
      <c r="B26" s="14" t="s">
        <v>39</v>
      </c>
      <c r="C26" s="15"/>
      <c r="D26" s="6"/>
      <c r="E26" s="6"/>
      <c r="F26" s="6"/>
      <c r="G26" s="16"/>
      <c r="H26" s="11" t="s">
        <v>104</v>
      </c>
      <c r="I26" s="9">
        <v>331.5</v>
      </c>
      <c r="J26" s="9">
        <v>371.9</v>
      </c>
      <c r="K26" s="9">
        <v>350</v>
      </c>
      <c r="L26" s="37">
        <v>350</v>
      </c>
      <c r="M26" s="10">
        <f>L26/K26</f>
        <v>1</v>
      </c>
      <c r="N26" s="9">
        <v>400</v>
      </c>
      <c r="O26" s="45" t="s">
        <v>99</v>
      </c>
      <c r="P26" s="48"/>
    </row>
    <row r="27" spans="1:16" ht="31.5" x14ac:dyDescent="0.2">
      <c r="A27" s="74" t="s">
        <v>150</v>
      </c>
      <c r="B27" s="75" t="s">
        <v>40</v>
      </c>
      <c r="C27" s="15" t="s">
        <v>21</v>
      </c>
      <c r="D27" s="39">
        <v>460311.4</v>
      </c>
      <c r="E27" s="12">
        <v>460311.4</v>
      </c>
      <c r="F27" s="12">
        <v>458009.84299999999</v>
      </c>
      <c r="G27" s="20">
        <f>F27/E27</f>
        <v>0.99499999999999988</v>
      </c>
      <c r="H27" s="85" t="s">
        <v>106</v>
      </c>
      <c r="I27" s="70">
        <v>140</v>
      </c>
      <c r="J27" s="70">
        <v>140</v>
      </c>
      <c r="K27" s="70">
        <v>165</v>
      </c>
      <c r="L27" s="70">
        <v>169.8</v>
      </c>
      <c r="M27" s="71">
        <f>L27/K27</f>
        <v>1.0290909090909091</v>
      </c>
      <c r="N27" s="70">
        <v>650</v>
      </c>
      <c r="O27" s="86" t="s">
        <v>99</v>
      </c>
      <c r="P27" s="67"/>
    </row>
    <row r="28" spans="1:16" ht="31.5" x14ac:dyDescent="0.2">
      <c r="A28" s="74"/>
      <c r="B28" s="75" t="s">
        <v>40</v>
      </c>
      <c r="C28" s="15" t="s">
        <v>22</v>
      </c>
      <c r="D28" s="39">
        <v>197276.31</v>
      </c>
      <c r="E28" s="12">
        <v>197276.31</v>
      </c>
      <c r="F28" s="12">
        <v>196289.92845000001</v>
      </c>
      <c r="G28" s="41">
        <f t="shared" ref="G28:G29" si="4">F28/E28</f>
        <v>0.995</v>
      </c>
      <c r="H28" s="85"/>
      <c r="I28" s="70"/>
      <c r="J28" s="70"/>
      <c r="K28" s="70"/>
      <c r="L28" s="70"/>
      <c r="M28" s="71" t="e">
        <f t="shared" ref="M28:M29" si="5">K28/L28</f>
        <v>#DIV/0!</v>
      </c>
      <c r="N28" s="70"/>
      <c r="O28" s="86"/>
      <c r="P28" s="69"/>
    </row>
    <row r="29" spans="1:16" ht="36.75" customHeight="1" x14ac:dyDescent="0.2">
      <c r="A29" s="74"/>
      <c r="B29" s="75" t="s">
        <v>40</v>
      </c>
      <c r="C29" s="15" t="s">
        <v>24</v>
      </c>
      <c r="D29" s="12">
        <f>SUM(D27:D28)</f>
        <v>657587.71</v>
      </c>
      <c r="E29" s="33">
        <f t="shared" ref="E29:F29" si="6">SUM(E27:E28)</f>
        <v>657587.71</v>
      </c>
      <c r="F29" s="33">
        <f t="shared" si="6"/>
        <v>654299.77145</v>
      </c>
      <c r="G29" s="41">
        <f t="shared" si="4"/>
        <v>0.99500000000000011</v>
      </c>
      <c r="H29" s="85"/>
      <c r="I29" s="70"/>
      <c r="J29" s="70"/>
      <c r="K29" s="70"/>
      <c r="L29" s="70"/>
      <c r="M29" s="71" t="e">
        <f t="shared" si="5"/>
        <v>#DIV/0!</v>
      </c>
      <c r="N29" s="70"/>
      <c r="O29" s="86"/>
      <c r="P29" s="68"/>
    </row>
    <row r="30" spans="1:16" ht="27.75" customHeight="1" x14ac:dyDescent="0.2">
      <c r="A30" s="26" t="s">
        <v>56</v>
      </c>
      <c r="B30" s="64" t="s">
        <v>34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</row>
    <row r="31" spans="1:16" ht="15.75" x14ac:dyDescent="0.2">
      <c r="A31" s="74" t="s">
        <v>57</v>
      </c>
      <c r="B31" s="75" t="s">
        <v>98</v>
      </c>
      <c r="C31" s="40" t="s">
        <v>142</v>
      </c>
      <c r="D31" s="39">
        <v>1594026.7</v>
      </c>
      <c r="E31" s="39">
        <v>1836767.7</v>
      </c>
      <c r="F31" s="39">
        <v>1836767.7</v>
      </c>
      <c r="G31" s="60">
        <f>F31/E31</f>
        <v>1</v>
      </c>
      <c r="H31" s="36" t="s">
        <v>100</v>
      </c>
      <c r="I31" s="37">
        <v>15723</v>
      </c>
      <c r="J31" s="37">
        <v>4394</v>
      </c>
      <c r="K31" s="42">
        <v>4314</v>
      </c>
      <c r="L31" s="37">
        <v>4314</v>
      </c>
      <c r="M31" s="13">
        <v>1</v>
      </c>
      <c r="N31" s="37">
        <v>749</v>
      </c>
      <c r="O31" s="44"/>
      <c r="P31" s="48"/>
    </row>
    <row r="32" spans="1:16" ht="31.5" x14ac:dyDescent="0.2">
      <c r="A32" s="74"/>
      <c r="B32" s="75" t="s">
        <v>35</v>
      </c>
      <c r="C32" s="40" t="s">
        <v>22</v>
      </c>
      <c r="D32" s="39">
        <v>983697.9</v>
      </c>
      <c r="E32" s="39">
        <v>1001933.38</v>
      </c>
      <c r="F32" s="39">
        <v>829306.8</v>
      </c>
      <c r="G32" s="41">
        <f>F32/E32</f>
        <v>0.82770652875144257</v>
      </c>
      <c r="H32" s="36" t="s">
        <v>101</v>
      </c>
      <c r="I32" s="37">
        <v>6401</v>
      </c>
      <c r="J32" s="37">
        <v>1788</v>
      </c>
      <c r="K32" s="42">
        <v>1397</v>
      </c>
      <c r="L32" s="37">
        <v>1397</v>
      </c>
      <c r="M32" s="13">
        <v>1</v>
      </c>
      <c r="N32" s="37">
        <v>288</v>
      </c>
      <c r="O32" s="44"/>
      <c r="P32" s="48"/>
    </row>
    <row r="33" spans="1:16" ht="47.25" x14ac:dyDescent="0.2">
      <c r="A33" s="74"/>
      <c r="B33" s="75" t="s">
        <v>35</v>
      </c>
      <c r="C33" s="40" t="s">
        <v>24</v>
      </c>
      <c r="D33" s="39">
        <f>SUM(D31:D32)</f>
        <v>2577724.6</v>
      </c>
      <c r="E33" s="39">
        <f t="shared" ref="E33:F33" si="7">SUM(E31:E32)</f>
        <v>2838701.08</v>
      </c>
      <c r="F33" s="39">
        <f t="shared" si="7"/>
        <v>2666074.5</v>
      </c>
      <c r="G33" s="41">
        <f>F33/E33</f>
        <v>0.93918817968674595</v>
      </c>
      <c r="H33" s="36" t="s">
        <v>141</v>
      </c>
      <c r="I33" s="37">
        <v>1.1000000000000001</v>
      </c>
      <c r="J33" s="37">
        <v>1.1000000000000001</v>
      </c>
      <c r="K33" s="37">
        <v>1.1000000000000001</v>
      </c>
      <c r="L33" s="37">
        <v>1</v>
      </c>
      <c r="M33" s="38">
        <f>K33/L33</f>
        <v>1.1000000000000001</v>
      </c>
      <c r="N33" s="37">
        <v>1</v>
      </c>
      <c r="O33" s="46" t="s">
        <v>99</v>
      </c>
      <c r="P33" s="48"/>
    </row>
    <row r="34" spans="1:16" ht="32.25" customHeight="1" x14ac:dyDescent="0.2">
      <c r="A34" s="26" t="s">
        <v>58</v>
      </c>
      <c r="B34" s="64" t="s">
        <v>36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</row>
    <row r="35" spans="1:16" ht="44.25" customHeight="1" x14ac:dyDescent="0.2">
      <c r="A35" s="74" t="s">
        <v>59</v>
      </c>
      <c r="B35" s="75" t="s">
        <v>37</v>
      </c>
      <c r="C35" s="15" t="s">
        <v>22</v>
      </c>
      <c r="D35" s="12">
        <v>704565.5</v>
      </c>
      <c r="E35" s="12">
        <v>704565.5</v>
      </c>
      <c r="F35" s="12">
        <v>704480</v>
      </c>
      <c r="G35" s="20">
        <f>F35/E35</f>
        <v>0.99987864861393294</v>
      </c>
      <c r="H35" s="85" t="s">
        <v>102</v>
      </c>
      <c r="I35" s="70">
        <v>100</v>
      </c>
      <c r="J35" s="70">
        <v>100</v>
      </c>
      <c r="K35" s="70">
        <v>100</v>
      </c>
      <c r="L35" s="70">
        <v>100</v>
      </c>
      <c r="M35" s="71">
        <v>1</v>
      </c>
      <c r="N35" s="70">
        <v>100</v>
      </c>
      <c r="O35" s="72"/>
      <c r="P35" s="67"/>
    </row>
    <row r="36" spans="1:16" ht="30" customHeight="1" x14ac:dyDescent="0.2">
      <c r="A36" s="74"/>
      <c r="B36" s="75" t="s">
        <v>37</v>
      </c>
      <c r="C36" s="15" t="s">
        <v>138</v>
      </c>
      <c r="D36" s="39">
        <v>1071474</v>
      </c>
      <c r="E36" s="33">
        <v>1071474</v>
      </c>
      <c r="F36" s="33">
        <v>1071474</v>
      </c>
      <c r="G36" s="20">
        <f t="shared" ref="G36:G38" si="8">F36/E36</f>
        <v>1</v>
      </c>
      <c r="H36" s="85"/>
      <c r="I36" s="70"/>
      <c r="J36" s="70"/>
      <c r="K36" s="70"/>
      <c r="L36" s="70"/>
      <c r="M36" s="71"/>
      <c r="N36" s="70"/>
      <c r="O36" s="72"/>
      <c r="P36" s="69"/>
    </row>
    <row r="37" spans="1:16" ht="31.5" x14ac:dyDescent="0.2">
      <c r="A37" s="74"/>
      <c r="B37" s="75" t="s">
        <v>37</v>
      </c>
      <c r="C37" s="15" t="s">
        <v>139</v>
      </c>
      <c r="D37" s="39">
        <v>2232631.1</v>
      </c>
      <c r="E37" s="33">
        <v>2232631.1</v>
      </c>
      <c r="F37" s="33">
        <v>2232631.1</v>
      </c>
      <c r="G37" s="20">
        <f t="shared" si="8"/>
        <v>1</v>
      </c>
      <c r="H37" s="85"/>
      <c r="I37" s="70"/>
      <c r="J37" s="70"/>
      <c r="K37" s="70"/>
      <c r="L37" s="70"/>
      <c r="M37" s="71"/>
      <c r="N37" s="70"/>
      <c r="O37" s="72"/>
      <c r="P37" s="69"/>
    </row>
    <row r="38" spans="1:16" ht="31.5" customHeight="1" x14ac:dyDescent="0.2">
      <c r="A38" s="74"/>
      <c r="B38" s="75" t="s">
        <v>37</v>
      </c>
      <c r="C38" s="15" t="s">
        <v>24</v>
      </c>
      <c r="D38" s="12">
        <f>SUM(D35:D37)</f>
        <v>4008670.6</v>
      </c>
      <c r="E38" s="33">
        <f t="shared" ref="E38:F38" si="9">SUM(E35:E37)</f>
        <v>4008670.6</v>
      </c>
      <c r="F38" s="33">
        <f t="shared" si="9"/>
        <v>4008585.1</v>
      </c>
      <c r="G38" s="20">
        <f t="shared" si="8"/>
        <v>0.99997867123330109</v>
      </c>
      <c r="H38" s="85"/>
      <c r="I38" s="70"/>
      <c r="J38" s="70"/>
      <c r="K38" s="70"/>
      <c r="L38" s="70"/>
      <c r="M38" s="71"/>
      <c r="N38" s="70"/>
      <c r="O38" s="72"/>
      <c r="P38" s="68"/>
    </row>
    <row r="39" spans="1:16" ht="33" customHeight="1" x14ac:dyDescent="0.2">
      <c r="A39" s="26" t="s">
        <v>61</v>
      </c>
      <c r="B39" s="64" t="s">
        <v>60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</row>
    <row r="40" spans="1:16" ht="69.75" customHeight="1" x14ac:dyDescent="0.2">
      <c r="A40" s="74" t="s">
        <v>62</v>
      </c>
      <c r="B40" s="80" t="s">
        <v>110</v>
      </c>
      <c r="C40" s="87"/>
      <c r="D40" s="87"/>
      <c r="E40" s="87"/>
      <c r="F40" s="87"/>
      <c r="G40" s="87"/>
      <c r="H40" s="11" t="s">
        <v>68</v>
      </c>
      <c r="I40" s="9">
        <v>16.8</v>
      </c>
      <c r="J40" s="9">
        <v>16.8</v>
      </c>
      <c r="K40" s="9">
        <v>16.600000000000001</v>
      </c>
      <c r="L40" s="37">
        <v>16.600000000000001</v>
      </c>
      <c r="M40" s="10">
        <f t="shared" ref="M40:M43" si="10">K40/L40</f>
        <v>1</v>
      </c>
      <c r="N40" s="9">
        <v>16.399999999999999</v>
      </c>
      <c r="O40" s="45" t="s">
        <v>99</v>
      </c>
      <c r="P40" s="49" t="s">
        <v>148</v>
      </c>
    </row>
    <row r="41" spans="1:16" ht="47.25" x14ac:dyDescent="0.2">
      <c r="A41" s="74"/>
      <c r="B41" s="80"/>
      <c r="C41" s="87"/>
      <c r="D41" s="87"/>
      <c r="E41" s="87"/>
      <c r="F41" s="87"/>
      <c r="G41" s="87"/>
      <c r="H41" s="11" t="s">
        <v>107</v>
      </c>
      <c r="I41" s="9">
        <v>15.7</v>
      </c>
      <c r="J41" s="9">
        <v>15.7</v>
      </c>
      <c r="K41" s="9">
        <v>15.6</v>
      </c>
      <c r="L41" s="37">
        <v>15.6</v>
      </c>
      <c r="M41" s="10">
        <f t="shared" si="10"/>
        <v>1</v>
      </c>
      <c r="N41" s="9">
        <v>15.4</v>
      </c>
      <c r="O41" s="45" t="s">
        <v>99</v>
      </c>
      <c r="P41" s="49" t="s">
        <v>148</v>
      </c>
    </row>
    <row r="42" spans="1:16" ht="55.5" customHeight="1" x14ac:dyDescent="0.2">
      <c r="A42" s="74"/>
      <c r="B42" s="80"/>
      <c r="C42" s="87"/>
      <c r="D42" s="87"/>
      <c r="E42" s="87"/>
      <c r="F42" s="87"/>
      <c r="G42" s="87"/>
      <c r="H42" s="11" t="s">
        <v>69</v>
      </c>
      <c r="I42" s="9">
        <v>20.6</v>
      </c>
      <c r="J42" s="9">
        <v>20.6</v>
      </c>
      <c r="K42" s="9">
        <v>20.5</v>
      </c>
      <c r="L42" s="37">
        <v>20.5</v>
      </c>
      <c r="M42" s="10">
        <f t="shared" si="10"/>
        <v>1</v>
      </c>
      <c r="N42" s="9">
        <v>20.3</v>
      </c>
      <c r="O42" s="45" t="s">
        <v>99</v>
      </c>
      <c r="P42" s="49" t="s">
        <v>148</v>
      </c>
    </row>
    <row r="43" spans="1:16" ht="31.5" x14ac:dyDescent="0.2">
      <c r="A43" s="74"/>
      <c r="B43" s="80"/>
      <c r="C43" s="87"/>
      <c r="D43" s="87"/>
      <c r="E43" s="87"/>
      <c r="F43" s="87"/>
      <c r="G43" s="87"/>
      <c r="H43" s="11" t="s">
        <v>108</v>
      </c>
      <c r="I43" s="9">
        <v>14.5</v>
      </c>
      <c r="J43" s="9">
        <v>14.5</v>
      </c>
      <c r="K43" s="9">
        <v>14.5</v>
      </c>
      <c r="L43" s="37">
        <v>14.5</v>
      </c>
      <c r="M43" s="10">
        <f t="shared" si="10"/>
        <v>1</v>
      </c>
      <c r="N43" s="9">
        <v>14.4</v>
      </c>
      <c r="O43" s="45" t="s">
        <v>99</v>
      </c>
      <c r="P43" s="49" t="s">
        <v>148</v>
      </c>
    </row>
    <row r="44" spans="1:16" ht="47.25" x14ac:dyDescent="0.2">
      <c r="A44" s="74"/>
      <c r="B44" s="80"/>
      <c r="C44" s="87"/>
      <c r="D44" s="87"/>
      <c r="E44" s="87"/>
      <c r="F44" s="87"/>
      <c r="G44" s="87"/>
      <c r="H44" s="11" t="s">
        <v>70</v>
      </c>
      <c r="I44" s="9">
        <v>76.3</v>
      </c>
      <c r="J44" s="9">
        <v>76.3</v>
      </c>
      <c r="K44" s="9">
        <v>76</v>
      </c>
      <c r="L44" s="37">
        <v>76</v>
      </c>
      <c r="M44" s="10">
        <f t="shared" ref="M44:M46" si="11">K44/L44</f>
        <v>1</v>
      </c>
      <c r="N44" s="9">
        <v>75.7</v>
      </c>
      <c r="O44" s="45" t="s">
        <v>99</v>
      </c>
      <c r="P44" s="49" t="s">
        <v>148</v>
      </c>
    </row>
    <row r="45" spans="1:16" ht="51" customHeight="1" x14ac:dyDescent="0.2">
      <c r="A45" s="74"/>
      <c r="B45" s="80"/>
      <c r="C45" s="87"/>
      <c r="D45" s="87"/>
      <c r="E45" s="87"/>
      <c r="F45" s="87"/>
      <c r="G45" s="87"/>
      <c r="H45" s="11" t="s">
        <v>109</v>
      </c>
      <c r="I45" s="9">
        <v>140</v>
      </c>
      <c r="J45" s="9">
        <v>140</v>
      </c>
      <c r="K45" s="9">
        <v>139.80000000000001</v>
      </c>
      <c r="L45" s="37">
        <v>139.80000000000001</v>
      </c>
      <c r="M45" s="10">
        <f t="shared" si="11"/>
        <v>1</v>
      </c>
      <c r="N45" s="9">
        <v>139.6</v>
      </c>
      <c r="O45" s="45" t="s">
        <v>99</v>
      </c>
      <c r="P45" s="49" t="s">
        <v>148</v>
      </c>
    </row>
    <row r="46" spans="1:16" ht="69.75" customHeight="1" x14ac:dyDescent="0.2">
      <c r="A46" s="74"/>
      <c r="B46" s="80"/>
      <c r="C46" s="87"/>
      <c r="D46" s="87"/>
      <c r="E46" s="87"/>
      <c r="F46" s="87"/>
      <c r="G46" s="87"/>
      <c r="H46" s="11" t="s">
        <v>71</v>
      </c>
      <c r="I46" s="9">
        <v>30</v>
      </c>
      <c r="J46" s="9">
        <v>30</v>
      </c>
      <c r="K46" s="9">
        <v>29.9</v>
      </c>
      <c r="L46" s="37">
        <v>29.9</v>
      </c>
      <c r="M46" s="10">
        <f t="shared" si="11"/>
        <v>1</v>
      </c>
      <c r="N46" s="9">
        <v>29.7</v>
      </c>
      <c r="O46" s="45" t="s">
        <v>99</v>
      </c>
      <c r="P46" s="49" t="s">
        <v>148</v>
      </c>
    </row>
    <row r="47" spans="1:16" ht="47.25" x14ac:dyDescent="0.2">
      <c r="A47" s="74" t="s">
        <v>63</v>
      </c>
      <c r="B47" s="80" t="s">
        <v>41</v>
      </c>
      <c r="C47" s="22" t="s">
        <v>22</v>
      </c>
      <c r="D47" s="23">
        <v>686565.5</v>
      </c>
      <c r="E47" s="23">
        <v>686565.5</v>
      </c>
      <c r="F47" s="23">
        <v>686566.5</v>
      </c>
      <c r="G47" s="24">
        <f t="shared" ref="G47" si="12">F47/E47</f>
        <v>1.0000014565252697</v>
      </c>
      <c r="H47" s="11" t="s">
        <v>111</v>
      </c>
      <c r="I47" s="9">
        <v>18</v>
      </c>
      <c r="J47" s="9">
        <v>18</v>
      </c>
      <c r="K47" s="9">
        <v>17.7</v>
      </c>
      <c r="L47" s="37">
        <v>17.7</v>
      </c>
      <c r="M47" s="10">
        <f t="shared" ref="M47:M48" si="13">K47/L47</f>
        <v>1</v>
      </c>
      <c r="N47" s="9">
        <v>17.5</v>
      </c>
      <c r="O47" s="45" t="s">
        <v>99</v>
      </c>
      <c r="P47" s="49" t="s">
        <v>148</v>
      </c>
    </row>
    <row r="48" spans="1:16" ht="47.25" x14ac:dyDescent="0.2">
      <c r="A48" s="74"/>
      <c r="B48" s="80"/>
      <c r="C48" s="55"/>
      <c r="D48" s="56"/>
      <c r="E48" s="56"/>
      <c r="F48" s="56"/>
      <c r="G48" s="58"/>
      <c r="H48" s="11" t="s">
        <v>112</v>
      </c>
      <c r="I48" s="9">
        <v>0.21</v>
      </c>
      <c r="J48" s="9">
        <v>0.21</v>
      </c>
      <c r="K48" s="9">
        <v>0.20499999999999999</v>
      </c>
      <c r="L48" s="37">
        <v>0.20499999999999999</v>
      </c>
      <c r="M48" s="10">
        <f t="shared" si="13"/>
        <v>1</v>
      </c>
      <c r="N48" s="9">
        <v>0.20499999999999999</v>
      </c>
      <c r="O48" s="45" t="s">
        <v>99</v>
      </c>
      <c r="P48" s="49" t="s">
        <v>148</v>
      </c>
    </row>
    <row r="49" spans="1:16" ht="47.25" x14ac:dyDescent="0.2">
      <c r="A49" s="74"/>
      <c r="B49" s="80"/>
      <c r="C49" s="53"/>
      <c r="D49" s="57"/>
      <c r="E49" s="57"/>
      <c r="F49" s="57"/>
      <c r="G49" s="59"/>
      <c r="H49" s="11" t="s">
        <v>113</v>
      </c>
      <c r="I49" s="9">
        <v>36.299999999999997</v>
      </c>
      <c r="J49" s="9">
        <v>36.299999999999997</v>
      </c>
      <c r="K49" s="9">
        <v>36.1</v>
      </c>
      <c r="L49" s="37">
        <v>36.1</v>
      </c>
      <c r="M49" s="10">
        <f>K49/L49</f>
        <v>1</v>
      </c>
      <c r="N49" s="9">
        <v>35.9</v>
      </c>
      <c r="O49" s="45" t="s">
        <v>99</v>
      </c>
      <c r="P49" s="49" t="s">
        <v>148</v>
      </c>
    </row>
    <row r="50" spans="1:16" ht="31.5" customHeight="1" x14ac:dyDescent="0.2">
      <c r="A50" s="74"/>
      <c r="B50" s="80"/>
      <c r="C50" s="80" t="s">
        <v>24</v>
      </c>
      <c r="D50" s="81">
        <f>SUM(D47)</f>
        <v>686565.5</v>
      </c>
      <c r="E50" s="81">
        <f t="shared" ref="E50:F50" si="14">SUM(E47)</f>
        <v>686565.5</v>
      </c>
      <c r="F50" s="81">
        <f t="shared" si="14"/>
        <v>686566.5</v>
      </c>
      <c r="G50" s="98">
        <f t="shared" ref="G50:G51" si="15">F50/E50</f>
        <v>1.0000014565252697</v>
      </c>
      <c r="H50" s="85" t="s">
        <v>114</v>
      </c>
      <c r="I50" s="70">
        <v>34</v>
      </c>
      <c r="J50" s="70">
        <v>34</v>
      </c>
      <c r="K50" s="70">
        <v>33.799999999999997</v>
      </c>
      <c r="L50" s="70">
        <v>33.799999999999997</v>
      </c>
      <c r="M50" s="71">
        <f>K50/L50</f>
        <v>1</v>
      </c>
      <c r="N50" s="70">
        <v>33.5</v>
      </c>
      <c r="O50" s="86" t="s">
        <v>99</v>
      </c>
      <c r="P50" s="49" t="s">
        <v>148</v>
      </c>
    </row>
    <row r="51" spans="1:16" ht="21" customHeight="1" x14ac:dyDescent="0.2">
      <c r="A51" s="74"/>
      <c r="B51" s="80"/>
      <c r="C51" s="80"/>
      <c r="D51" s="81"/>
      <c r="E51" s="81"/>
      <c r="F51" s="81"/>
      <c r="G51" s="98" t="e">
        <f t="shared" si="15"/>
        <v>#DIV/0!</v>
      </c>
      <c r="H51" s="85"/>
      <c r="I51" s="70"/>
      <c r="J51" s="70"/>
      <c r="K51" s="70"/>
      <c r="L51" s="70"/>
      <c r="M51" s="71"/>
      <c r="N51" s="70"/>
      <c r="O51" s="86"/>
      <c r="P51" s="49" t="s">
        <v>148</v>
      </c>
    </row>
    <row r="52" spans="1:16" ht="30" customHeight="1" x14ac:dyDescent="0.2">
      <c r="A52" s="88"/>
      <c r="B52" s="89"/>
      <c r="C52" s="89"/>
      <c r="D52" s="89"/>
      <c r="E52" s="89"/>
      <c r="F52" s="89"/>
      <c r="G52" s="90"/>
      <c r="H52" s="85" t="s">
        <v>72</v>
      </c>
      <c r="I52" s="70">
        <v>21.5</v>
      </c>
      <c r="J52" s="70">
        <v>21.5</v>
      </c>
      <c r="K52" s="70">
        <v>21.3</v>
      </c>
      <c r="L52" s="70">
        <v>21.3</v>
      </c>
      <c r="M52" s="71">
        <f>K52/L52</f>
        <v>1</v>
      </c>
      <c r="N52" s="70">
        <v>21.2</v>
      </c>
      <c r="O52" s="86" t="s">
        <v>99</v>
      </c>
      <c r="P52" s="49" t="s">
        <v>148</v>
      </c>
    </row>
    <row r="53" spans="1:16" ht="26.25" customHeight="1" x14ac:dyDescent="0.2">
      <c r="A53" s="91"/>
      <c r="B53" s="92"/>
      <c r="C53" s="92"/>
      <c r="D53" s="92"/>
      <c r="E53" s="92"/>
      <c r="F53" s="92"/>
      <c r="G53" s="93"/>
      <c r="H53" s="85"/>
      <c r="I53" s="70"/>
      <c r="J53" s="70"/>
      <c r="K53" s="70"/>
      <c r="L53" s="70"/>
      <c r="M53" s="71"/>
      <c r="N53" s="70"/>
      <c r="O53" s="86"/>
      <c r="P53" s="49" t="s">
        <v>148</v>
      </c>
    </row>
    <row r="54" spans="1:16" ht="33.75" customHeight="1" x14ac:dyDescent="0.2">
      <c r="A54" s="91"/>
      <c r="B54" s="92"/>
      <c r="C54" s="92"/>
      <c r="D54" s="92"/>
      <c r="E54" s="92"/>
      <c r="F54" s="92"/>
      <c r="G54" s="93"/>
      <c r="H54" s="85" t="s">
        <v>115</v>
      </c>
      <c r="I54" s="70">
        <v>13.2</v>
      </c>
      <c r="J54" s="70">
        <v>13.2</v>
      </c>
      <c r="K54" s="70">
        <v>13</v>
      </c>
      <c r="L54" s="70">
        <v>13</v>
      </c>
      <c r="M54" s="71">
        <f>K54/L54</f>
        <v>1</v>
      </c>
      <c r="N54" s="70">
        <v>12.9</v>
      </c>
      <c r="O54" s="86" t="s">
        <v>99</v>
      </c>
      <c r="P54" s="49" t="s">
        <v>148</v>
      </c>
    </row>
    <row r="55" spans="1:16" ht="24" customHeight="1" x14ac:dyDescent="0.2">
      <c r="A55" s="94"/>
      <c r="B55" s="95"/>
      <c r="C55" s="95"/>
      <c r="D55" s="95"/>
      <c r="E55" s="95"/>
      <c r="F55" s="95"/>
      <c r="G55" s="96"/>
      <c r="H55" s="85"/>
      <c r="I55" s="70"/>
      <c r="J55" s="70"/>
      <c r="K55" s="70"/>
      <c r="L55" s="70"/>
      <c r="M55" s="71"/>
      <c r="N55" s="70"/>
      <c r="O55" s="86"/>
      <c r="P55" s="49" t="s">
        <v>148</v>
      </c>
    </row>
    <row r="56" spans="1:16" ht="32.25" customHeight="1" x14ac:dyDescent="0.2">
      <c r="A56" s="26" t="s">
        <v>64</v>
      </c>
      <c r="B56" s="97" t="s">
        <v>43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64"/>
      <c r="P56" s="48"/>
    </row>
    <row r="57" spans="1:16" ht="63" x14ac:dyDescent="0.2">
      <c r="A57" s="74" t="s">
        <v>65</v>
      </c>
      <c r="B57" s="75" t="s">
        <v>144</v>
      </c>
      <c r="C57" s="40" t="s">
        <v>155</v>
      </c>
      <c r="D57" s="39">
        <v>160612.4</v>
      </c>
      <c r="E57" s="12">
        <v>160612.4</v>
      </c>
      <c r="F57" s="12">
        <v>160612.4</v>
      </c>
      <c r="G57" s="20">
        <f>F57/E57</f>
        <v>1</v>
      </c>
      <c r="H57" s="11" t="s">
        <v>116</v>
      </c>
      <c r="I57" s="9">
        <v>94.9</v>
      </c>
      <c r="J57" s="9">
        <v>97.5</v>
      </c>
      <c r="K57" s="9">
        <v>95</v>
      </c>
      <c r="L57" s="37">
        <v>97.1</v>
      </c>
      <c r="M57" s="10">
        <f>L57/K57</f>
        <v>1.0221052631578946</v>
      </c>
      <c r="N57" s="9">
        <v>97.2</v>
      </c>
      <c r="O57" s="45" t="s">
        <v>99</v>
      </c>
      <c r="P57" s="49"/>
    </row>
    <row r="58" spans="1:16" ht="65.25" customHeight="1" x14ac:dyDescent="0.2">
      <c r="A58" s="74"/>
      <c r="B58" s="75" t="s">
        <v>42</v>
      </c>
      <c r="C58" s="15" t="s">
        <v>22</v>
      </c>
      <c r="D58" s="12">
        <v>4982749.9000000004</v>
      </c>
      <c r="E58" s="33">
        <v>5184654.5999999996</v>
      </c>
      <c r="F58" s="12">
        <v>5168702.4759999998</v>
      </c>
      <c r="G58" s="20">
        <f>F58/E58</f>
        <v>0.99692320410312385</v>
      </c>
      <c r="H58" s="11" t="s">
        <v>117</v>
      </c>
      <c r="I58" s="9">
        <v>74.400000000000006</v>
      </c>
      <c r="J58" s="9">
        <v>74.599999999999994</v>
      </c>
      <c r="K58" s="9">
        <v>74.8</v>
      </c>
      <c r="L58" s="37">
        <v>74.8</v>
      </c>
      <c r="M58" s="10">
        <f t="shared" ref="M58:M66" si="16">L58/K58</f>
        <v>1</v>
      </c>
      <c r="N58" s="9">
        <v>75.099999999999994</v>
      </c>
      <c r="O58" s="45" t="s">
        <v>99</v>
      </c>
      <c r="P58" s="49" t="s">
        <v>148</v>
      </c>
    </row>
    <row r="59" spans="1:16" ht="36" customHeight="1" x14ac:dyDescent="0.2">
      <c r="A59" s="74"/>
      <c r="B59" s="75" t="s">
        <v>42</v>
      </c>
      <c r="C59" s="22" t="s">
        <v>24</v>
      </c>
      <c r="D59" s="23">
        <f>SUM(D57:D58)</f>
        <v>5143362.3000000007</v>
      </c>
      <c r="E59" s="23">
        <f t="shared" ref="E59:F59" si="17">SUM(E57:E58)</f>
        <v>5345267</v>
      </c>
      <c r="F59" s="23">
        <f t="shared" si="17"/>
        <v>5329314.8760000002</v>
      </c>
      <c r="G59" s="24">
        <f>F59/E59</f>
        <v>0.99701565440977979</v>
      </c>
      <c r="H59" s="11" t="s">
        <v>118</v>
      </c>
      <c r="I59" s="9">
        <v>47.1</v>
      </c>
      <c r="J59" s="9">
        <v>47.1</v>
      </c>
      <c r="K59" s="9">
        <v>46.9</v>
      </c>
      <c r="L59" s="37">
        <v>46.9</v>
      </c>
      <c r="M59" s="10">
        <f t="shared" si="16"/>
        <v>1</v>
      </c>
      <c r="N59" s="9">
        <v>46.7</v>
      </c>
      <c r="O59" s="45" t="s">
        <v>99</v>
      </c>
      <c r="P59" s="49" t="s">
        <v>148</v>
      </c>
    </row>
    <row r="60" spans="1:16" ht="40.5" customHeight="1" x14ac:dyDescent="0.2">
      <c r="A60" s="26" t="s">
        <v>66</v>
      </c>
      <c r="B60" s="64" t="s">
        <v>44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  <row r="61" spans="1:16" ht="70.5" customHeight="1" x14ac:dyDescent="0.2">
      <c r="A61" s="82" t="s">
        <v>67</v>
      </c>
      <c r="B61" s="83" t="s">
        <v>45</v>
      </c>
      <c r="C61" s="15" t="s">
        <v>22</v>
      </c>
      <c r="D61" s="12">
        <v>138317.5</v>
      </c>
      <c r="E61" s="33">
        <v>139305.20000000001</v>
      </c>
      <c r="F61" s="12">
        <v>139119.79999999999</v>
      </c>
      <c r="G61" s="20">
        <f>F61/E61</f>
        <v>0.9986691092651242</v>
      </c>
      <c r="H61" s="11" t="s">
        <v>119</v>
      </c>
      <c r="I61" s="9">
        <v>100</v>
      </c>
      <c r="J61" s="9">
        <v>96</v>
      </c>
      <c r="K61" s="9">
        <v>100</v>
      </c>
      <c r="L61" s="37">
        <v>97</v>
      </c>
      <c r="M61" s="10">
        <f t="shared" si="16"/>
        <v>0.97</v>
      </c>
      <c r="N61" s="9">
        <v>100</v>
      </c>
      <c r="O61" s="45" t="s">
        <v>99</v>
      </c>
      <c r="P61" s="48"/>
    </row>
    <row r="62" spans="1:16" ht="36.75" customHeight="1" x14ac:dyDescent="0.2">
      <c r="A62" s="82"/>
      <c r="B62" s="83"/>
      <c r="C62" s="15" t="s">
        <v>24</v>
      </c>
      <c r="D62" s="12">
        <f>SUM(D61)</f>
        <v>138317.5</v>
      </c>
      <c r="E62" s="33">
        <f t="shared" ref="E62:F62" si="18">SUM(E61)</f>
        <v>139305.20000000001</v>
      </c>
      <c r="F62" s="33">
        <f t="shared" si="18"/>
        <v>139119.79999999999</v>
      </c>
      <c r="G62" s="34">
        <f>F62/E62</f>
        <v>0.9986691092651242</v>
      </c>
      <c r="H62" s="11" t="s">
        <v>73</v>
      </c>
      <c r="I62" s="9">
        <v>2400</v>
      </c>
      <c r="J62" s="9">
        <v>2405.5</v>
      </c>
      <c r="K62" s="9">
        <v>2401</v>
      </c>
      <c r="L62" s="37">
        <v>2406.5</v>
      </c>
      <c r="M62" s="19">
        <f t="shared" si="16"/>
        <v>1.0022907122032487</v>
      </c>
      <c r="N62" s="9">
        <v>2402</v>
      </c>
      <c r="O62" s="45" t="s">
        <v>99</v>
      </c>
      <c r="P62" s="48"/>
    </row>
    <row r="63" spans="1:16" ht="40.5" customHeight="1" x14ac:dyDescent="0.2">
      <c r="A63" s="82"/>
      <c r="B63" s="83"/>
      <c r="C63" s="63"/>
      <c r="D63" s="63"/>
      <c r="E63" s="63"/>
      <c r="F63" s="63"/>
      <c r="G63" s="63"/>
      <c r="H63" s="11" t="s">
        <v>120</v>
      </c>
      <c r="I63" s="9">
        <v>1.2</v>
      </c>
      <c r="J63" s="9">
        <v>1.4</v>
      </c>
      <c r="K63" s="9">
        <v>1.2</v>
      </c>
      <c r="L63" s="37">
        <v>1</v>
      </c>
      <c r="M63" s="10">
        <f t="shared" si="16"/>
        <v>0.83333333333333337</v>
      </c>
      <c r="N63" s="9">
        <v>2.5</v>
      </c>
      <c r="O63" s="45" t="s">
        <v>99</v>
      </c>
      <c r="P63" s="48"/>
    </row>
    <row r="64" spans="1:16" ht="57.75" customHeight="1" x14ac:dyDescent="0.2">
      <c r="A64" s="82"/>
      <c r="B64" s="83"/>
      <c r="C64" s="63"/>
      <c r="D64" s="63"/>
      <c r="E64" s="63"/>
      <c r="F64" s="63"/>
      <c r="G64" s="63"/>
      <c r="H64" s="11" t="s">
        <v>121</v>
      </c>
      <c r="I64" s="9">
        <v>25.1</v>
      </c>
      <c r="J64" s="9">
        <v>25.2</v>
      </c>
      <c r="K64" s="9">
        <v>25.6</v>
      </c>
      <c r="L64" s="37">
        <v>25.6</v>
      </c>
      <c r="M64" s="32">
        <f t="shared" si="16"/>
        <v>1</v>
      </c>
      <c r="N64" s="9">
        <v>26</v>
      </c>
      <c r="O64" s="45" t="s">
        <v>99</v>
      </c>
      <c r="P64" s="49" t="s">
        <v>148</v>
      </c>
    </row>
    <row r="65" spans="1:16" ht="47.25" x14ac:dyDescent="0.2">
      <c r="A65" s="82"/>
      <c r="B65" s="83"/>
      <c r="C65" s="63"/>
      <c r="D65" s="63"/>
      <c r="E65" s="63"/>
      <c r="F65" s="63"/>
      <c r="G65" s="63"/>
      <c r="H65" s="11" t="s">
        <v>122</v>
      </c>
      <c r="I65" s="9">
        <v>2.4700000000000002</v>
      </c>
      <c r="J65" s="9">
        <v>2.4700000000000002</v>
      </c>
      <c r="K65" s="9">
        <v>2.41</v>
      </c>
      <c r="L65" s="37">
        <v>2.41</v>
      </c>
      <c r="M65" s="32">
        <f t="shared" si="16"/>
        <v>1</v>
      </c>
      <c r="N65" s="9">
        <v>2.36</v>
      </c>
      <c r="O65" s="45" t="s">
        <v>99</v>
      </c>
      <c r="P65" s="48"/>
    </row>
    <row r="66" spans="1:16" ht="94.5" x14ac:dyDescent="0.2">
      <c r="A66" s="82"/>
      <c r="B66" s="83"/>
      <c r="C66" s="63"/>
      <c r="D66" s="63"/>
      <c r="E66" s="63"/>
      <c r="F66" s="63"/>
      <c r="G66" s="63"/>
      <c r="H66" s="11" t="s">
        <v>74</v>
      </c>
      <c r="I66" s="9">
        <v>2.8</v>
      </c>
      <c r="J66" s="9">
        <v>2.7</v>
      </c>
      <c r="K66" s="9">
        <v>2.7</v>
      </c>
      <c r="L66" s="37">
        <v>2.7</v>
      </c>
      <c r="M66" s="32">
        <f t="shared" si="16"/>
        <v>1</v>
      </c>
      <c r="N66" s="31">
        <v>2.7</v>
      </c>
      <c r="O66" s="44"/>
      <c r="P66" s="48"/>
    </row>
    <row r="67" spans="1:16" ht="78.75" x14ac:dyDescent="0.2">
      <c r="A67" s="82"/>
      <c r="B67" s="83"/>
      <c r="C67" s="63"/>
      <c r="D67" s="63"/>
      <c r="E67" s="63"/>
      <c r="F67" s="63"/>
      <c r="G67" s="63"/>
      <c r="H67" s="11" t="s">
        <v>123</v>
      </c>
      <c r="I67" s="9">
        <v>15</v>
      </c>
      <c r="J67" s="9">
        <v>15</v>
      </c>
      <c r="K67" s="9">
        <v>13</v>
      </c>
      <c r="L67" s="37">
        <v>11</v>
      </c>
      <c r="M67" s="10">
        <f>K67/L67</f>
        <v>1.1818181818181819</v>
      </c>
      <c r="N67" s="9">
        <v>11</v>
      </c>
      <c r="O67" s="45" t="s">
        <v>99</v>
      </c>
      <c r="P67" s="48"/>
    </row>
    <row r="68" spans="1:16" ht="78.75" x14ac:dyDescent="0.2">
      <c r="A68" s="82"/>
      <c r="B68" s="83"/>
      <c r="C68" s="63"/>
      <c r="D68" s="63"/>
      <c r="E68" s="63"/>
      <c r="F68" s="63"/>
      <c r="G68" s="63"/>
      <c r="H68" s="11" t="s">
        <v>75</v>
      </c>
      <c r="I68" s="9">
        <v>130</v>
      </c>
      <c r="J68" s="9">
        <v>130</v>
      </c>
      <c r="K68" s="9">
        <v>90</v>
      </c>
      <c r="L68" s="37">
        <v>87</v>
      </c>
      <c r="M68" s="10">
        <f>K68/L68</f>
        <v>1.0344827586206897</v>
      </c>
      <c r="N68" s="9">
        <v>70</v>
      </c>
      <c r="O68" s="45" t="s">
        <v>99</v>
      </c>
      <c r="P68" s="48"/>
    </row>
    <row r="69" spans="1:16" ht="38.25" customHeight="1" x14ac:dyDescent="0.2">
      <c r="A69" s="82"/>
      <c r="B69" s="83"/>
      <c r="C69" s="63"/>
      <c r="D69" s="63"/>
      <c r="E69" s="63"/>
      <c r="F69" s="63"/>
      <c r="G69" s="63"/>
      <c r="H69" s="11" t="s">
        <v>124</v>
      </c>
      <c r="I69" s="9">
        <v>17.5</v>
      </c>
      <c r="J69" s="9">
        <v>19.600000000000001</v>
      </c>
      <c r="K69" s="9">
        <v>19</v>
      </c>
      <c r="L69" s="37">
        <v>19</v>
      </c>
      <c r="M69" s="10">
        <f>K69/L69</f>
        <v>1</v>
      </c>
      <c r="N69" s="9">
        <v>18.5</v>
      </c>
      <c r="O69" s="45" t="s">
        <v>99</v>
      </c>
      <c r="P69" s="49" t="s">
        <v>148</v>
      </c>
    </row>
    <row r="70" spans="1:16" ht="47.25" x14ac:dyDescent="0.2">
      <c r="A70" s="82"/>
      <c r="B70" s="83"/>
      <c r="C70" s="63"/>
      <c r="D70" s="63"/>
      <c r="E70" s="63"/>
      <c r="F70" s="63"/>
      <c r="G70" s="63"/>
      <c r="H70" s="11" t="s">
        <v>125</v>
      </c>
      <c r="I70" s="9">
        <v>25</v>
      </c>
      <c r="J70" s="9">
        <v>24.7</v>
      </c>
      <c r="K70" s="9">
        <v>25</v>
      </c>
      <c r="L70" s="37">
        <v>25</v>
      </c>
      <c r="M70" s="10">
        <f>K70/L70</f>
        <v>1</v>
      </c>
      <c r="N70" s="9">
        <v>25</v>
      </c>
      <c r="O70" s="44"/>
      <c r="P70" s="49" t="s">
        <v>148</v>
      </c>
    </row>
    <row r="71" spans="1:16" ht="47.25" customHeight="1" x14ac:dyDescent="0.2">
      <c r="A71" s="82"/>
      <c r="B71" s="83"/>
      <c r="C71" s="63"/>
      <c r="D71" s="63"/>
      <c r="E71" s="63"/>
      <c r="F71" s="63"/>
      <c r="G71" s="63"/>
      <c r="H71" s="11" t="s">
        <v>126</v>
      </c>
      <c r="I71" s="9">
        <v>100</v>
      </c>
      <c r="J71" s="9">
        <v>100</v>
      </c>
      <c r="K71" s="9">
        <v>100</v>
      </c>
      <c r="L71" s="37">
        <v>100</v>
      </c>
      <c r="M71" s="10">
        <v>1</v>
      </c>
      <c r="N71" s="9">
        <v>100</v>
      </c>
      <c r="O71" s="44"/>
      <c r="P71" s="48"/>
    </row>
    <row r="72" spans="1:16" ht="63" x14ac:dyDescent="0.2">
      <c r="A72" s="82"/>
      <c r="B72" s="83"/>
      <c r="C72" s="63"/>
      <c r="D72" s="63"/>
      <c r="E72" s="63"/>
      <c r="F72" s="63"/>
      <c r="G72" s="63"/>
      <c r="H72" s="11" t="s">
        <v>127</v>
      </c>
      <c r="I72" s="9">
        <v>15</v>
      </c>
      <c r="J72" s="9">
        <v>16.399999999999999</v>
      </c>
      <c r="K72" s="9">
        <v>15</v>
      </c>
      <c r="L72" s="37">
        <v>30.7</v>
      </c>
      <c r="M72" s="10">
        <f>L72/K72</f>
        <v>2.0466666666666664</v>
      </c>
      <c r="N72" s="9">
        <v>30</v>
      </c>
      <c r="O72" s="44"/>
      <c r="P72" s="48"/>
    </row>
    <row r="73" spans="1:16" ht="126.75" customHeight="1" x14ac:dyDescent="0.2">
      <c r="A73" s="82"/>
      <c r="B73" s="83"/>
      <c r="C73" s="63"/>
      <c r="D73" s="63"/>
      <c r="E73" s="63"/>
      <c r="F73" s="63"/>
      <c r="G73" s="63"/>
      <c r="H73" s="11" t="s">
        <v>128</v>
      </c>
      <c r="I73" s="9">
        <v>100</v>
      </c>
      <c r="J73" s="9">
        <v>100</v>
      </c>
      <c r="K73" s="9">
        <v>100</v>
      </c>
      <c r="L73" s="37">
        <v>100</v>
      </c>
      <c r="M73" s="10">
        <f>L73/K73</f>
        <v>1</v>
      </c>
      <c r="N73" s="9">
        <v>100</v>
      </c>
      <c r="O73" s="45" t="s">
        <v>99</v>
      </c>
      <c r="P73" s="48"/>
    </row>
    <row r="74" spans="1:16" ht="78.75" x14ac:dyDescent="0.2">
      <c r="A74" s="82"/>
      <c r="B74" s="83"/>
      <c r="C74" s="63"/>
      <c r="D74" s="63"/>
      <c r="E74" s="63"/>
      <c r="F74" s="63"/>
      <c r="G74" s="63"/>
      <c r="H74" s="11" t="s">
        <v>76</v>
      </c>
      <c r="I74" s="9">
        <v>0.14000000000000001</v>
      </c>
      <c r="J74" s="9">
        <v>0.14000000000000001</v>
      </c>
      <c r="K74" s="18">
        <v>0.14000000000000001</v>
      </c>
      <c r="L74" s="18">
        <v>0.14000000000000001</v>
      </c>
      <c r="M74" s="10">
        <f>L74/K74</f>
        <v>1</v>
      </c>
      <c r="N74" s="18">
        <v>0.14000000000000001</v>
      </c>
      <c r="O74" s="45" t="s">
        <v>99</v>
      </c>
      <c r="P74" s="48"/>
    </row>
    <row r="75" spans="1:16" ht="47.25" customHeight="1" x14ac:dyDescent="0.2">
      <c r="A75" s="82"/>
      <c r="B75" s="83"/>
      <c r="C75" s="63"/>
      <c r="D75" s="63"/>
      <c r="E75" s="63"/>
      <c r="F75" s="63"/>
      <c r="G75" s="63"/>
      <c r="H75" s="11" t="s">
        <v>77</v>
      </c>
      <c r="I75" s="9">
        <v>160</v>
      </c>
      <c r="J75" s="9">
        <v>165.7</v>
      </c>
      <c r="K75" s="9">
        <v>165.7</v>
      </c>
      <c r="L75" s="37">
        <v>165.7</v>
      </c>
      <c r="M75" s="10">
        <f t="shared" ref="M75:M79" si="19">L75/K75</f>
        <v>1</v>
      </c>
      <c r="N75" s="9">
        <v>165.7</v>
      </c>
      <c r="O75" s="45" t="s">
        <v>99</v>
      </c>
      <c r="P75" s="48"/>
    </row>
    <row r="76" spans="1:16" ht="60" customHeight="1" x14ac:dyDescent="0.2">
      <c r="A76" s="82"/>
      <c r="B76" s="83"/>
      <c r="C76" s="63"/>
      <c r="D76" s="63"/>
      <c r="E76" s="63"/>
      <c r="F76" s="63"/>
      <c r="G76" s="63"/>
      <c r="H76" s="11" t="s">
        <v>130</v>
      </c>
      <c r="I76" s="9">
        <v>0.23</v>
      </c>
      <c r="J76" s="9">
        <v>0.24</v>
      </c>
      <c r="K76" s="9">
        <v>0.24</v>
      </c>
      <c r="L76" s="37">
        <v>0.24</v>
      </c>
      <c r="M76" s="10">
        <f t="shared" si="19"/>
        <v>1</v>
      </c>
      <c r="N76" s="9">
        <v>0.24</v>
      </c>
      <c r="O76" s="45" t="s">
        <v>99</v>
      </c>
      <c r="P76" s="48"/>
    </row>
    <row r="77" spans="1:16" ht="48.75" customHeight="1" x14ac:dyDescent="0.2">
      <c r="A77" s="82"/>
      <c r="B77" s="83"/>
      <c r="C77" s="63"/>
      <c r="D77" s="63"/>
      <c r="E77" s="63"/>
      <c r="F77" s="63"/>
      <c r="G77" s="63"/>
      <c r="H77" s="11" t="s">
        <v>131</v>
      </c>
      <c r="I77" s="9">
        <v>0.73</v>
      </c>
      <c r="J77" s="9">
        <v>0.85</v>
      </c>
      <c r="K77" s="9">
        <v>0.73</v>
      </c>
      <c r="L77" s="37">
        <v>0.73</v>
      </c>
      <c r="M77" s="10">
        <f t="shared" si="19"/>
        <v>1</v>
      </c>
      <c r="N77" s="9">
        <v>0.73</v>
      </c>
      <c r="O77" s="45" t="s">
        <v>99</v>
      </c>
      <c r="P77" s="48"/>
    </row>
    <row r="78" spans="1:16" ht="141.75" x14ac:dyDescent="0.2">
      <c r="A78" s="82"/>
      <c r="B78" s="83"/>
      <c r="C78" s="63"/>
      <c r="D78" s="63"/>
      <c r="E78" s="63"/>
      <c r="F78" s="63"/>
      <c r="G78" s="63"/>
      <c r="H78" s="11" t="s">
        <v>78</v>
      </c>
      <c r="I78" s="9">
        <v>12.2</v>
      </c>
      <c r="J78" s="9">
        <v>12.2</v>
      </c>
      <c r="K78" s="9">
        <v>12.3</v>
      </c>
      <c r="L78" s="37">
        <v>12.3</v>
      </c>
      <c r="M78" s="10">
        <f t="shared" si="19"/>
        <v>1</v>
      </c>
      <c r="N78" s="9">
        <v>12.4</v>
      </c>
      <c r="O78" s="45" t="s">
        <v>99</v>
      </c>
      <c r="P78" s="49" t="s">
        <v>148</v>
      </c>
    </row>
    <row r="79" spans="1:16" ht="46.5" customHeight="1" x14ac:dyDescent="0.2">
      <c r="A79" s="82"/>
      <c r="B79" s="83"/>
      <c r="C79" s="63"/>
      <c r="D79" s="63"/>
      <c r="E79" s="63"/>
      <c r="F79" s="63"/>
      <c r="G79" s="63"/>
      <c r="H79" s="11" t="s">
        <v>129</v>
      </c>
      <c r="I79" s="9">
        <v>100</v>
      </c>
      <c r="J79" s="9">
        <v>100</v>
      </c>
      <c r="K79" s="9">
        <v>100</v>
      </c>
      <c r="L79" s="37">
        <v>100</v>
      </c>
      <c r="M79" s="10">
        <f t="shared" si="19"/>
        <v>1</v>
      </c>
      <c r="N79" s="9">
        <v>100</v>
      </c>
      <c r="O79" s="45" t="s">
        <v>99</v>
      </c>
      <c r="P79" s="48"/>
    </row>
    <row r="80" spans="1:16" ht="45" customHeight="1" x14ac:dyDescent="0.2">
      <c r="A80" s="74" t="s">
        <v>132</v>
      </c>
      <c r="B80" s="75" t="s">
        <v>46</v>
      </c>
      <c r="C80" s="15" t="s">
        <v>22</v>
      </c>
      <c r="D80" s="12">
        <v>139962.5</v>
      </c>
      <c r="E80" s="12">
        <v>139962.5</v>
      </c>
      <c r="F80" s="12">
        <v>139254.74299999999</v>
      </c>
      <c r="G80" s="34">
        <f t="shared" ref="G80:G81" si="20">F80/E80</f>
        <v>0.99494323836741971</v>
      </c>
      <c r="H80" s="85" t="s">
        <v>135</v>
      </c>
      <c r="I80" s="70">
        <v>5.4</v>
      </c>
      <c r="J80" s="70">
        <v>5.6</v>
      </c>
      <c r="K80" s="70">
        <v>4.8</v>
      </c>
      <c r="L80" s="70">
        <v>5.3</v>
      </c>
      <c r="M80" s="71">
        <v>1.1042000000000001</v>
      </c>
      <c r="N80" s="70">
        <v>5.5</v>
      </c>
      <c r="O80" s="73"/>
      <c r="P80" s="67"/>
    </row>
    <row r="81" spans="1:16" ht="45.75" customHeight="1" x14ac:dyDescent="0.2">
      <c r="A81" s="74"/>
      <c r="B81" s="75" t="s">
        <v>46</v>
      </c>
      <c r="C81" s="15" t="s">
        <v>24</v>
      </c>
      <c r="D81" s="12">
        <f>SUM(D80)</f>
        <v>139962.5</v>
      </c>
      <c r="E81" s="33">
        <f t="shared" ref="E81:F81" si="21">SUM(E80)</f>
        <v>139962.5</v>
      </c>
      <c r="F81" s="33">
        <f t="shared" si="21"/>
        <v>139254.74299999999</v>
      </c>
      <c r="G81" s="34">
        <f t="shared" si="20"/>
        <v>0.99494323836741971</v>
      </c>
      <c r="H81" s="85"/>
      <c r="I81" s="70"/>
      <c r="J81" s="70"/>
      <c r="K81" s="70"/>
      <c r="L81" s="70"/>
      <c r="M81" s="71"/>
      <c r="N81" s="70"/>
      <c r="O81" s="73"/>
      <c r="P81" s="68"/>
    </row>
    <row r="82" spans="1:16" ht="31.5" x14ac:dyDescent="0.2">
      <c r="A82" s="74" t="s">
        <v>133</v>
      </c>
      <c r="B82" s="75" t="s">
        <v>47</v>
      </c>
      <c r="C82" s="15" t="s">
        <v>22</v>
      </c>
      <c r="D82" s="12">
        <v>85344.7</v>
      </c>
      <c r="E82" s="33">
        <v>86149.8</v>
      </c>
      <c r="F82" s="33">
        <v>86149.8</v>
      </c>
      <c r="G82" s="20">
        <f>F82/E82</f>
        <v>1</v>
      </c>
      <c r="H82" s="11" t="s">
        <v>136</v>
      </c>
      <c r="I82" s="9">
        <v>100</v>
      </c>
      <c r="J82" s="9">
        <v>100</v>
      </c>
      <c r="K82" s="9">
        <v>100</v>
      </c>
      <c r="L82" s="37">
        <v>100</v>
      </c>
      <c r="M82" s="10">
        <v>1</v>
      </c>
      <c r="N82" s="9">
        <v>100</v>
      </c>
      <c r="O82" s="44"/>
      <c r="P82" s="48"/>
    </row>
    <row r="83" spans="1:16" ht="55.5" customHeight="1" x14ac:dyDescent="0.2">
      <c r="A83" s="74"/>
      <c r="B83" s="75" t="s">
        <v>47</v>
      </c>
      <c r="C83" s="15" t="s">
        <v>24</v>
      </c>
      <c r="D83" s="12">
        <f>SUM(D82)</f>
        <v>85344.7</v>
      </c>
      <c r="E83" s="33">
        <f t="shared" ref="E83:F83" si="22">SUM(E82)</f>
        <v>86149.8</v>
      </c>
      <c r="F83" s="33">
        <f t="shared" si="22"/>
        <v>86149.8</v>
      </c>
      <c r="G83" s="20">
        <f>F83/E83</f>
        <v>1</v>
      </c>
      <c r="H83" s="11" t="s">
        <v>137</v>
      </c>
      <c r="I83" s="9">
        <v>100</v>
      </c>
      <c r="J83" s="9">
        <v>100</v>
      </c>
      <c r="K83" s="9">
        <v>100</v>
      </c>
      <c r="L83" s="37">
        <v>100</v>
      </c>
      <c r="M83" s="10">
        <v>1</v>
      </c>
      <c r="N83" s="9">
        <v>100</v>
      </c>
      <c r="O83" s="44"/>
      <c r="P83" s="48"/>
    </row>
    <row r="84" spans="1:16" ht="31.5" x14ac:dyDescent="0.2">
      <c r="A84" s="74" t="s">
        <v>134</v>
      </c>
      <c r="B84" s="75" t="s">
        <v>48</v>
      </c>
      <c r="C84" s="15" t="s">
        <v>22</v>
      </c>
      <c r="D84" s="12">
        <v>111259.8</v>
      </c>
      <c r="E84" s="12">
        <v>111259.8</v>
      </c>
      <c r="F84" s="12">
        <v>111140.701</v>
      </c>
      <c r="G84" s="20">
        <f t="shared" ref="G84:G92" si="23">F84/E84</f>
        <v>0.99892954148758129</v>
      </c>
      <c r="H84" s="84"/>
      <c r="I84" s="84"/>
      <c r="J84" s="84"/>
      <c r="K84" s="84"/>
      <c r="L84" s="84"/>
      <c r="M84" s="84"/>
      <c r="N84" s="84"/>
      <c r="O84" s="84"/>
      <c r="P84" s="84"/>
    </row>
    <row r="85" spans="1:16" ht="15.75" x14ac:dyDescent="0.2">
      <c r="A85" s="74"/>
      <c r="B85" s="75" t="s">
        <v>48</v>
      </c>
      <c r="C85" s="15" t="s">
        <v>24</v>
      </c>
      <c r="D85" s="12">
        <f>SUM(D84)</f>
        <v>111259.8</v>
      </c>
      <c r="E85" s="33">
        <f t="shared" ref="E85:F85" si="24">SUM(E84)</f>
        <v>111259.8</v>
      </c>
      <c r="F85" s="33">
        <f t="shared" si="24"/>
        <v>111140.701</v>
      </c>
      <c r="G85" s="20">
        <f t="shared" si="23"/>
        <v>0.99892954148758129</v>
      </c>
      <c r="H85" s="84"/>
      <c r="I85" s="84"/>
      <c r="J85" s="84"/>
      <c r="K85" s="84"/>
      <c r="L85" s="84"/>
      <c r="M85" s="84"/>
      <c r="N85" s="84"/>
      <c r="O85" s="84"/>
      <c r="P85" s="84"/>
    </row>
    <row r="86" spans="1:16" ht="49.5" customHeight="1" x14ac:dyDescent="0.2">
      <c r="A86" s="76" t="s">
        <v>85</v>
      </c>
      <c r="B86" s="77"/>
      <c r="C86" s="7" t="s">
        <v>145</v>
      </c>
      <c r="D86" s="8">
        <f>SUM(D8,D20,D27)</f>
        <v>527497.63</v>
      </c>
      <c r="E86" s="8">
        <f t="shared" ref="E86:F86" si="25">SUM(E8,E20,E27)</f>
        <v>527497.63</v>
      </c>
      <c r="F86" s="8">
        <f t="shared" si="25"/>
        <v>525196.07299999997</v>
      </c>
      <c r="G86" s="20">
        <f t="shared" si="23"/>
        <v>0.99563683916456647</v>
      </c>
      <c r="H86" s="84"/>
      <c r="I86" s="84"/>
      <c r="J86" s="84"/>
      <c r="K86" s="84"/>
      <c r="L86" s="84"/>
      <c r="M86" s="84"/>
      <c r="N86" s="84"/>
      <c r="O86" s="84"/>
      <c r="P86" s="84"/>
    </row>
    <row r="87" spans="1:16" ht="49.5" customHeight="1" x14ac:dyDescent="0.2">
      <c r="A87" s="76"/>
      <c r="B87" s="77"/>
      <c r="C87" s="7" t="s">
        <v>142</v>
      </c>
      <c r="D87" s="8">
        <f>SUM(D31)</f>
        <v>1594026.7</v>
      </c>
      <c r="E87" s="8">
        <f t="shared" ref="E87:F87" si="26">SUM(E31)</f>
        <v>1836767.7</v>
      </c>
      <c r="F87" s="8">
        <f t="shared" si="26"/>
        <v>1836767.7</v>
      </c>
      <c r="G87" s="60">
        <f t="shared" si="23"/>
        <v>1</v>
      </c>
      <c r="H87" s="84"/>
      <c r="I87" s="84"/>
      <c r="J87" s="84"/>
      <c r="K87" s="84"/>
      <c r="L87" s="84"/>
      <c r="M87" s="84"/>
      <c r="N87" s="84"/>
      <c r="O87" s="84"/>
      <c r="P87" s="84"/>
    </row>
    <row r="88" spans="1:16" ht="49.5" customHeight="1" x14ac:dyDescent="0.2">
      <c r="A88" s="76"/>
      <c r="B88" s="77"/>
      <c r="C88" s="7" t="s">
        <v>151</v>
      </c>
      <c r="D88" s="8">
        <f>SUM(D57)</f>
        <v>160612.4</v>
      </c>
      <c r="E88" s="8">
        <f t="shared" ref="E88:F88" si="27">SUM(E57)</f>
        <v>160612.4</v>
      </c>
      <c r="F88" s="8">
        <f t="shared" si="27"/>
        <v>160612.4</v>
      </c>
      <c r="G88" s="60">
        <f t="shared" si="23"/>
        <v>1</v>
      </c>
      <c r="H88" s="84"/>
      <c r="I88" s="84"/>
      <c r="J88" s="84"/>
      <c r="K88" s="84"/>
      <c r="L88" s="84"/>
      <c r="M88" s="84"/>
      <c r="N88" s="84"/>
      <c r="O88" s="84"/>
      <c r="P88" s="84"/>
    </row>
    <row r="89" spans="1:16" ht="45" customHeight="1" x14ac:dyDescent="0.2">
      <c r="A89" s="76" t="s">
        <v>49</v>
      </c>
      <c r="B89" s="77"/>
      <c r="C89" s="7" t="s">
        <v>22</v>
      </c>
      <c r="D89" s="8">
        <f>SUM(D9,D21,D28,D32,D35,D47,D58,D61,D80,D82,D84)</f>
        <v>8368437.4100000001</v>
      </c>
      <c r="E89" s="8">
        <f t="shared" ref="E89:F89" si="28">SUM(E9,E21,E28,E32,E35,E47,E58,E61,E80,E82,E84)</f>
        <v>8590370.3900000006</v>
      </c>
      <c r="F89" s="8">
        <f t="shared" si="28"/>
        <v>8399616.1284499988</v>
      </c>
      <c r="G89" s="20">
        <f t="shared" si="23"/>
        <v>0.97779440782063864</v>
      </c>
      <c r="H89" s="84"/>
      <c r="I89" s="84"/>
      <c r="J89" s="84"/>
      <c r="K89" s="84"/>
      <c r="L89" s="84"/>
      <c r="M89" s="84"/>
      <c r="N89" s="84"/>
      <c r="O89" s="84"/>
      <c r="P89" s="84"/>
    </row>
    <row r="90" spans="1:16" ht="27.75" customHeight="1" x14ac:dyDescent="0.2">
      <c r="A90" s="76" t="s">
        <v>49</v>
      </c>
      <c r="B90" s="77"/>
      <c r="C90" s="7" t="s">
        <v>138</v>
      </c>
      <c r="D90" s="8">
        <f>SUM(D36)</f>
        <v>1071474</v>
      </c>
      <c r="E90" s="8">
        <f>SUM(E36)</f>
        <v>1071474</v>
      </c>
      <c r="F90" s="8">
        <f>SUM(F36)</f>
        <v>1071474</v>
      </c>
      <c r="G90" s="20">
        <f t="shared" si="23"/>
        <v>1</v>
      </c>
      <c r="H90" s="84"/>
      <c r="I90" s="84"/>
      <c r="J90" s="84"/>
      <c r="K90" s="84"/>
      <c r="L90" s="84"/>
      <c r="M90" s="84"/>
      <c r="N90" s="84"/>
      <c r="O90" s="84"/>
      <c r="P90" s="84"/>
    </row>
    <row r="91" spans="1:16" ht="31.5" x14ac:dyDescent="0.2">
      <c r="A91" s="76" t="s">
        <v>49</v>
      </c>
      <c r="B91" s="77"/>
      <c r="C91" s="7" t="s">
        <v>139</v>
      </c>
      <c r="D91" s="8">
        <f>SUM(D10,D37)</f>
        <v>2311631.1</v>
      </c>
      <c r="E91" s="8">
        <f>SUM(E10,E37)</f>
        <v>2311631.1</v>
      </c>
      <c r="F91" s="8">
        <f>SUM(F10,F37)</f>
        <v>2387136.91</v>
      </c>
      <c r="G91" s="20">
        <f t="shared" si="23"/>
        <v>1.0326634340574499</v>
      </c>
      <c r="H91" s="84"/>
      <c r="I91" s="84"/>
      <c r="J91" s="84"/>
      <c r="K91" s="84"/>
      <c r="L91" s="84"/>
      <c r="M91" s="84"/>
      <c r="N91" s="84"/>
      <c r="O91" s="84"/>
      <c r="P91" s="84"/>
    </row>
    <row r="92" spans="1:16" ht="31.5" customHeight="1" thickBot="1" x14ac:dyDescent="0.25">
      <c r="A92" s="78" t="s">
        <v>49</v>
      </c>
      <c r="B92" s="79"/>
      <c r="C92" s="28" t="s">
        <v>140</v>
      </c>
      <c r="D92" s="29">
        <f>SUM(D86:D91)</f>
        <v>14033679.24</v>
      </c>
      <c r="E92" s="29">
        <f t="shared" ref="E92:F92" si="29">SUM(E86:E91)</f>
        <v>14498353.220000001</v>
      </c>
      <c r="F92" s="29">
        <f t="shared" si="29"/>
        <v>14380803.211449999</v>
      </c>
      <c r="G92" s="30">
        <f t="shared" si="23"/>
        <v>0.99189218204534813</v>
      </c>
      <c r="H92" s="84"/>
      <c r="I92" s="84"/>
      <c r="J92" s="84"/>
      <c r="K92" s="84"/>
      <c r="L92" s="84"/>
      <c r="M92" s="84"/>
      <c r="N92" s="84"/>
      <c r="O92" s="84"/>
      <c r="P92" s="84"/>
    </row>
    <row r="94" spans="1:16" ht="35.25" customHeight="1" x14ac:dyDescent="0.25">
      <c r="A94" s="99" t="s">
        <v>152</v>
      </c>
      <c r="B94" s="99"/>
      <c r="C94" s="99"/>
      <c r="D94" s="99"/>
      <c r="E94" s="99"/>
    </row>
    <row r="95" spans="1:16" ht="39" customHeight="1" x14ac:dyDescent="0.25">
      <c r="A95" s="99" t="s">
        <v>153</v>
      </c>
      <c r="B95" s="99"/>
      <c r="C95" s="99"/>
      <c r="D95" s="99"/>
      <c r="E95" s="99"/>
    </row>
    <row r="96" spans="1:16" ht="32.25" customHeight="1" x14ac:dyDescent="0.25">
      <c r="A96" s="100" t="s">
        <v>154</v>
      </c>
      <c r="B96" s="100"/>
      <c r="C96" s="100"/>
      <c r="D96" s="100"/>
      <c r="E96" s="100"/>
      <c r="F96" s="54"/>
      <c r="G96" s="54"/>
      <c r="H96" s="54"/>
    </row>
    <row r="97" spans="4:4" x14ac:dyDescent="0.2">
      <c r="D97" s="50"/>
    </row>
  </sheetData>
  <mergeCells count="140">
    <mergeCell ref="A94:E94"/>
    <mergeCell ref="A95:E95"/>
    <mergeCell ref="A96:E96"/>
    <mergeCell ref="A1:M2"/>
    <mergeCell ref="N1:O2"/>
    <mergeCell ref="E3:E5"/>
    <mergeCell ref="F3:F5"/>
    <mergeCell ref="G3:G5"/>
    <mergeCell ref="D3:D5"/>
    <mergeCell ref="I4:J4"/>
    <mergeCell ref="K4:L4"/>
    <mergeCell ref="M4:M5"/>
    <mergeCell ref="H3:H5"/>
    <mergeCell ref="O3:O5"/>
    <mergeCell ref="N4:N5"/>
    <mergeCell ref="I3:N3"/>
    <mergeCell ref="A3:A5"/>
    <mergeCell ref="C3:C5"/>
    <mergeCell ref="B3:B5"/>
    <mergeCell ref="A8:A11"/>
    <mergeCell ref="B8:B11"/>
    <mergeCell ref="H8:H9"/>
    <mergeCell ref="I8:I9"/>
    <mergeCell ref="J8:J9"/>
    <mergeCell ref="K8:K9"/>
    <mergeCell ref="L8:L9"/>
    <mergeCell ref="M8:M9"/>
    <mergeCell ref="N8:N9"/>
    <mergeCell ref="H10:H11"/>
    <mergeCell ref="I10:I11"/>
    <mergeCell ref="J10:J11"/>
    <mergeCell ref="K10:K11"/>
    <mergeCell ref="L10:L11"/>
    <mergeCell ref="M10:M11"/>
    <mergeCell ref="N10:N11"/>
    <mergeCell ref="A20:A22"/>
    <mergeCell ref="B20:B22"/>
    <mergeCell ref="A31:A33"/>
    <mergeCell ref="B56:O56"/>
    <mergeCell ref="A27:A29"/>
    <mergeCell ref="B27:B29"/>
    <mergeCell ref="A40:A46"/>
    <mergeCell ref="B40:B46"/>
    <mergeCell ref="A35:A38"/>
    <mergeCell ref="B35:B38"/>
    <mergeCell ref="H20:H22"/>
    <mergeCell ref="I20:I22"/>
    <mergeCell ref="J20:J22"/>
    <mergeCell ref="K20:K22"/>
    <mergeCell ref="L20:L22"/>
    <mergeCell ref="M20:M22"/>
    <mergeCell ref="N20:N22"/>
    <mergeCell ref="O20:O22"/>
    <mergeCell ref="B31:B33"/>
    <mergeCell ref="H35:H38"/>
    <mergeCell ref="I35:I38"/>
    <mergeCell ref="H27:H29"/>
    <mergeCell ref="N27:N29"/>
    <mergeCell ref="G50:G51"/>
    <mergeCell ref="E50:E51"/>
    <mergeCell ref="M50:M51"/>
    <mergeCell ref="N50:N51"/>
    <mergeCell ref="H50:H51"/>
    <mergeCell ref="I50:I51"/>
    <mergeCell ref="B39:P39"/>
    <mergeCell ref="J50:J51"/>
    <mergeCell ref="K50:K51"/>
    <mergeCell ref="L50:L51"/>
    <mergeCell ref="O27:O29"/>
    <mergeCell ref="C40:G46"/>
    <mergeCell ref="A52:G55"/>
    <mergeCell ref="N80:N81"/>
    <mergeCell ref="O80:O81"/>
    <mergeCell ref="H54:H55"/>
    <mergeCell ref="C63:G79"/>
    <mergeCell ref="O54:O55"/>
    <mergeCell ref="I54:I55"/>
    <mergeCell ref="J54:J55"/>
    <mergeCell ref="K54:K55"/>
    <mergeCell ref="L54:L55"/>
    <mergeCell ref="M54:M55"/>
    <mergeCell ref="N54:N55"/>
    <mergeCell ref="K80:K81"/>
    <mergeCell ref="L80:L81"/>
    <mergeCell ref="M80:M81"/>
    <mergeCell ref="J52:J53"/>
    <mergeCell ref="K52:K53"/>
    <mergeCell ref="L52:L53"/>
    <mergeCell ref="M52:M53"/>
    <mergeCell ref="N52:N53"/>
    <mergeCell ref="O52:O53"/>
    <mergeCell ref="F50:F51"/>
    <mergeCell ref="A84:A85"/>
    <mergeCell ref="B84:B85"/>
    <mergeCell ref="A86:B92"/>
    <mergeCell ref="C50:C51"/>
    <mergeCell ref="D50:D51"/>
    <mergeCell ref="A80:A81"/>
    <mergeCell ref="A47:A51"/>
    <mergeCell ref="B47:B51"/>
    <mergeCell ref="A61:A79"/>
    <mergeCell ref="B80:B81"/>
    <mergeCell ref="A82:A83"/>
    <mergeCell ref="B82:B83"/>
    <mergeCell ref="B61:B79"/>
    <mergeCell ref="A57:A59"/>
    <mergeCell ref="B57:B59"/>
    <mergeCell ref="B60:P60"/>
    <mergeCell ref="P80:P81"/>
    <mergeCell ref="H84:P92"/>
    <mergeCell ref="H80:H81"/>
    <mergeCell ref="I80:I81"/>
    <mergeCell ref="J80:J81"/>
    <mergeCell ref="O50:O51"/>
    <mergeCell ref="H52:H53"/>
    <mergeCell ref="I52:I53"/>
    <mergeCell ref="P3:P5"/>
    <mergeCell ref="B7:P7"/>
    <mergeCell ref="P8:P9"/>
    <mergeCell ref="P10:P11"/>
    <mergeCell ref="P20:P22"/>
    <mergeCell ref="P35:P38"/>
    <mergeCell ref="B34:P34"/>
    <mergeCell ref="B30:P30"/>
    <mergeCell ref="B18:P18"/>
    <mergeCell ref="J35:J38"/>
    <mergeCell ref="K35:K38"/>
    <mergeCell ref="L35:L38"/>
    <mergeCell ref="M35:M38"/>
    <mergeCell ref="N35:N38"/>
    <mergeCell ref="O35:O38"/>
    <mergeCell ref="O8:O9"/>
    <mergeCell ref="O10:O11"/>
    <mergeCell ref="B24:P24"/>
    <mergeCell ref="P27:P29"/>
    <mergeCell ref="I27:I29"/>
    <mergeCell ref="J27:J29"/>
    <mergeCell ref="K27:K29"/>
    <mergeCell ref="L27:L29"/>
    <mergeCell ref="M27:M29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2" fitToHeight="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2017-03-16T10:36:54Z</dcterms:modified>
</cp:coreProperties>
</file>